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075"/>
  </bookViews>
  <sheets>
    <sheet name="KVS" sheetId="1" r:id="rId1"/>
    <sheet name="Munka2" sheetId="2" r:id="rId2"/>
    <sheet name="Munka3" sheetId="3" r:id="rId3"/>
  </sheets>
  <calcPr calcId="124519"/>
</workbook>
</file>

<file path=xl/calcChain.xml><?xml version="1.0" encoding="utf-8"?>
<calcChain xmlns="http://schemas.openxmlformats.org/spreadsheetml/2006/main">
  <c r="H431" i="1"/>
  <c r="D431"/>
  <c r="I432" s="1"/>
  <c r="D423"/>
  <c r="I424" s="1"/>
  <c r="D416"/>
  <c r="H416" s="1"/>
  <c r="H409"/>
  <c r="D409"/>
  <c r="I410" s="1"/>
  <c r="D401"/>
  <c r="H401" s="1"/>
  <c r="D393"/>
  <c r="I394" s="1"/>
  <c r="D385"/>
  <c r="H385" s="1"/>
  <c r="D377"/>
  <c r="H377" s="1"/>
  <c r="H369"/>
  <c r="D369"/>
  <c r="I370" s="1"/>
  <c r="D361"/>
  <c r="I362" s="1"/>
  <c r="D355"/>
  <c r="H355" s="1"/>
  <c r="I349"/>
  <c r="D348"/>
  <c r="H348" s="1"/>
  <c r="I339"/>
  <c r="D338"/>
  <c r="H338" s="1"/>
  <c r="D328"/>
  <c r="I329" s="1"/>
  <c r="D322"/>
  <c r="H322" s="1"/>
  <c r="D316"/>
  <c r="H316" s="1"/>
  <c r="I310"/>
  <c r="D309"/>
  <c r="H309" s="1"/>
  <c r="H301"/>
  <c r="D301"/>
  <c r="I302" s="1"/>
  <c r="D295"/>
  <c r="H295" s="1"/>
  <c r="D286"/>
  <c r="I287" s="1"/>
  <c r="D278"/>
  <c r="H278" s="1"/>
  <c r="D271"/>
  <c r="I272" s="1"/>
  <c r="D263"/>
  <c r="H263" s="1"/>
  <c r="I255"/>
  <c r="D254"/>
  <c r="H254" s="1"/>
  <c r="D245"/>
  <c r="I246" s="1"/>
  <c r="H237"/>
  <c r="D237"/>
  <c r="I238" s="1"/>
  <c r="D226"/>
  <c r="H226" s="1"/>
  <c r="H219"/>
  <c r="D219"/>
  <c r="I220" s="1"/>
  <c r="D209"/>
  <c r="H209" s="1"/>
  <c r="D200"/>
  <c r="I201" s="1"/>
  <c r="D191"/>
  <c r="H191" s="1"/>
  <c r="D185"/>
  <c r="H185" s="1"/>
  <c r="H179"/>
  <c r="D179"/>
  <c r="I180" s="1"/>
  <c r="D173"/>
  <c r="I174" s="1"/>
  <c r="D167"/>
  <c r="H167" s="1"/>
  <c r="H161"/>
  <c r="D161"/>
  <c r="I162" s="1"/>
  <c r="D153"/>
  <c r="H153" s="1"/>
  <c r="D145"/>
  <c r="I146" s="1"/>
  <c r="D137"/>
  <c r="H137" s="1"/>
  <c r="D125"/>
  <c r="H125" s="1"/>
  <c r="H113"/>
  <c r="D113"/>
  <c r="I114" s="1"/>
  <c r="D102"/>
  <c r="I103" s="1"/>
  <c r="D91"/>
  <c r="H91" s="1"/>
  <c r="I83"/>
  <c r="D82"/>
  <c r="H82" s="1"/>
  <c r="I74"/>
  <c r="D73"/>
  <c r="H73" s="1"/>
  <c r="D64"/>
  <c r="I65" s="1"/>
  <c r="D55"/>
  <c r="H55" s="1"/>
  <c r="D46"/>
  <c r="H46" s="1"/>
  <c r="I41"/>
  <c r="D40"/>
  <c r="H40" s="1"/>
  <c r="H32"/>
  <c r="D32"/>
  <c r="I33" s="1"/>
  <c r="D26"/>
  <c r="H26" s="1"/>
  <c r="D20"/>
  <c r="I21" s="1"/>
  <c r="D14"/>
  <c r="H14" s="1"/>
  <c r="D8"/>
  <c r="I9" s="1"/>
  <c r="H102" l="1"/>
  <c r="I126"/>
  <c r="H173"/>
  <c r="I210"/>
  <c r="H245"/>
  <c r="H361"/>
  <c r="I378"/>
  <c r="H423"/>
  <c r="H20"/>
  <c r="H286"/>
  <c r="H8"/>
  <c r="H145"/>
  <c r="H271"/>
  <c r="H393"/>
  <c r="I15"/>
  <c r="I47"/>
  <c r="I154"/>
  <c r="I186"/>
  <c r="I279"/>
  <c r="I317"/>
  <c r="I402"/>
  <c r="H64"/>
  <c r="H200"/>
  <c r="H328"/>
  <c r="H436"/>
  <c r="H437" s="1"/>
  <c r="I56"/>
  <c r="I92"/>
  <c r="I138"/>
  <c r="I168"/>
  <c r="I192"/>
  <c r="I227"/>
  <c r="I264"/>
  <c r="I296"/>
  <c r="I323"/>
  <c r="I356"/>
  <c r="I386"/>
  <c r="I417"/>
  <c r="I27"/>
  <c r="I436" l="1"/>
  <c r="I437" s="1"/>
</calcChain>
</file>

<file path=xl/sharedStrings.xml><?xml version="1.0" encoding="utf-8"?>
<sst xmlns="http://schemas.openxmlformats.org/spreadsheetml/2006/main" count="485" uniqueCount="229">
  <si>
    <t>Készítette:</t>
  </si>
  <si>
    <t>Fejezet szöveg / Tételsorszám</t>
  </si>
  <si>
    <t>Tételszámok</t>
  </si>
  <si>
    <t>Tételszövegek</t>
  </si>
  <si>
    <t>Mennyiség</t>
  </si>
  <si>
    <t>Mértékegység</t>
  </si>
  <si>
    <t>Egységárak</t>
  </si>
  <si>
    <t>Nagykő, járdakő, betonkocka, burkolat bontása, helyreállítása</t>
  </si>
  <si>
    <t>homokos kavicságyazattal</t>
  </si>
  <si>
    <t>62-110-011-000-00-00000</t>
  </si>
  <si>
    <t>m2</t>
  </si>
  <si>
    <t>A.:</t>
  </si>
  <si>
    <t>D.:</t>
  </si>
  <si>
    <t>G.:</t>
  </si>
  <si>
    <t>Műanyag védőcső leszerelése</t>
  </si>
  <si>
    <t>falhoronyból</t>
  </si>
  <si>
    <t>71-000-111-000-00-00000</t>
  </si>
  <si>
    <t>m</t>
  </si>
  <si>
    <t>Vörösréz vagy alumínium vezeték leszerelése védőcsőből kihúzva</t>
  </si>
  <si>
    <t>10 mm2-ig</t>
  </si>
  <si>
    <t>71-000-211-000-00-00000</t>
  </si>
  <si>
    <t>Süllyesztett fa- vagy fémszekrények bontása</t>
  </si>
  <si>
    <t>300x300x80 mm méret felett</t>
  </si>
  <si>
    <t>71-000-312-000-00-00000</t>
  </si>
  <si>
    <t>db</t>
  </si>
  <si>
    <t>Áramköri elosztók, fogyasztásmérő szekrények bontása</t>
  </si>
  <si>
    <t>71-000-321-000-00-00000</t>
  </si>
  <si>
    <t>Kapcsolók, dugaszolóaljzatok, falifoglalatok,</t>
  </si>
  <si>
    <t>csengők, reduktorok, erős-vagy gyengeáramú nyomók lépcsőházi</t>
  </si>
  <si>
    <t>automaták, jelzők leszerelése</t>
  </si>
  <si>
    <t>71-000-411-000-00-00000</t>
  </si>
  <si>
    <t>Fényforrások és lámpatestek leszerelése</t>
  </si>
  <si>
    <t>71-000-431-000-00-00000</t>
  </si>
  <si>
    <t>MÜ I. jelű műanyag védőcső szerelése horonyba, elágazó</t>
  </si>
  <si>
    <t>dobozokkal.</t>
  </si>
  <si>
    <t>Anyaga: kemény PVC</t>
  </si>
  <si>
    <t>horonyvéséssel</t>
  </si>
  <si>
    <t>16,0 mm átm.</t>
  </si>
  <si>
    <t>71-111-001-003-01-11101</t>
  </si>
  <si>
    <t>MÜ III. jelű műanyag védőcső szerelése horonyba, elágazó</t>
  </si>
  <si>
    <t>71-111-001-003-01-11103</t>
  </si>
  <si>
    <t>21,0 mm átm.</t>
  </si>
  <si>
    <t>71-111-002-004-01-11101</t>
  </si>
  <si>
    <t>23,0 mm átm.</t>
  </si>
  <si>
    <t>71-111-002-004-01-11103</t>
  </si>
  <si>
    <t>36,0 mm átm.</t>
  </si>
  <si>
    <t>71-111-003-006-01-11103</t>
  </si>
  <si>
    <t>Szigetelt vezeték elhelyezése védőcsőbe húzva, vagy</t>
  </si>
  <si>
    <t>vezetékcsatornába fektetve, rézvezetővel, leágazó kötésekkel,</t>
  </si>
  <si>
    <t>szigetelés ellenállás méréssel,</t>
  </si>
  <si>
    <t>HUNGARIA-KÁBEL forgalmazású,</t>
  </si>
  <si>
    <t xml:space="preserve">HO7V-U 450/750V (MCu) tömör rézvezeték PVC szigeteléssel Szabvány: MSz </t>
  </si>
  <si>
    <t>1166-13, VDE 0281 (ár kérésre a 0 Ft. anyagköltségű tételeknél)</t>
  </si>
  <si>
    <t>1,50 mm2</t>
  </si>
  <si>
    <t>71-211-001-003-05-00102</t>
  </si>
  <si>
    <t>2,50 mm2</t>
  </si>
  <si>
    <t>71-211-001-004-05-00102</t>
  </si>
  <si>
    <t>vezetékcsatornába fektetve, rézvezetővel, leágazó</t>
  </si>
  <si>
    <t>kötésekkel, szigetelés ellenállás méréssel,</t>
  </si>
  <si>
    <t>EURO-KÁBEL forgalmazású,</t>
  </si>
  <si>
    <t xml:space="preserve">HO7V-K 450/750 V (Mkh) f, k, z/s sodrott rézvezeték PVC szigeteléssel </t>
  </si>
  <si>
    <t xml:space="preserve">Szabvány: </t>
  </si>
  <si>
    <t>MSz 1166-13, VDE 0281</t>
  </si>
  <si>
    <t>16,0 mm2</t>
  </si>
  <si>
    <t>71-211-003-006-03-00112</t>
  </si>
  <si>
    <t>Elektronikai vezeték elhelyezése védőcsőbe húzva vagy</t>
  </si>
  <si>
    <t xml:space="preserve">LiYCY PVC köpenyes rézvezeték, rézszövés árnyékolással Szabvány: VDE 0812 </t>
  </si>
  <si>
    <t xml:space="preserve">(ár </t>
  </si>
  <si>
    <t>kérésre a 0 Ft. anyagköltségű tételeknél)</t>
  </si>
  <si>
    <t>3 x 1,00 mm2</t>
  </si>
  <si>
    <t>71-218-006-073-05-00612</t>
  </si>
  <si>
    <t>Villámhárító felfogó vezeték szerelése tartók beépítésével,</t>
  </si>
  <si>
    <t>OBO-BETTERMANN gyártmányú, meredek tetőn,</t>
  </si>
  <si>
    <t>horganyzott köracélból</t>
  </si>
  <si>
    <t>8 mm, R. sz.: 5021081</t>
  </si>
  <si>
    <t>71-311-001-008-10-00101</t>
  </si>
  <si>
    <t>Villámhárító levezető vezeték szerelése épületszerkezeten kívül,</t>
  </si>
  <si>
    <t>OBO-BETTERMANN gyártmányú, tartók beépítésével,</t>
  </si>
  <si>
    <t>71-311-021-008-10-00101</t>
  </si>
  <si>
    <t>Védővezeték fektetése meglévő földárokba,</t>
  </si>
  <si>
    <t>OBO-BETTERMANN gyártmányú,</t>
  </si>
  <si>
    <t>10 mm, RD 10 R. sz.: 5021103</t>
  </si>
  <si>
    <t>71-312-031-010-10-00101</t>
  </si>
  <si>
    <t>Felfogórúd felszerelése szívócsúccsal 16 mm átm. köracélból</t>
  </si>
  <si>
    <t>2 m hosszú</t>
  </si>
  <si>
    <t>71-321-001-001-01-04004</t>
  </si>
  <si>
    <t>Felfogórúd felszerelése szívócsúccsal 12mm átm. köracélból</t>
  </si>
  <si>
    <t>1 m hosszú</t>
  </si>
  <si>
    <t>71-321-001-002-01-04004</t>
  </si>
  <si>
    <t>Bekötő bilincs</t>
  </si>
  <si>
    <t>esőcsatornához</t>
  </si>
  <si>
    <t>71-321-003-001-04-04002</t>
  </si>
  <si>
    <t>Épületgépészeti csőhálózat földelő bekötése csőbilinccsel</t>
  </si>
  <si>
    <t>3/4 "</t>
  </si>
  <si>
    <t>71-336-003-003-04-01001</t>
  </si>
  <si>
    <t>Villám- és érintésvédelmi mérés és jegyzőkönyv készítése</t>
  </si>
  <si>
    <t>komplett</t>
  </si>
  <si>
    <t>71-391-001-001-00-01010</t>
  </si>
  <si>
    <t>klt</t>
  </si>
  <si>
    <t>Kapcsoló szerelése süllyesztetten, fészekvéséssel,</t>
  </si>
  <si>
    <t>doboz elhelyezéssel, bekötéssel, keret nélkül 10 A, 250 V,</t>
  </si>
  <si>
    <t>LEGRAND VALENA típusú, mechanizmus, fedéllel,</t>
  </si>
  <si>
    <t>fehér színű</t>
  </si>
  <si>
    <t>kétpólusú, 774402</t>
  </si>
  <si>
    <t>71-411-001-016-01-09401</t>
  </si>
  <si>
    <t>doboz elhelyezéssel, bekötéssel, kerettel 10 A, 250 V,</t>
  </si>
  <si>
    <t>váltó, 774406</t>
  </si>
  <si>
    <t>71-411-001-021-01-09401</t>
  </si>
  <si>
    <t>Adatátviteli csatlakozóaljzat szerelése süllyesztetten,</t>
  </si>
  <si>
    <t>fészekvéséssel, doboz elhelyezéssel, bekötéssel,</t>
  </si>
  <si>
    <t>keret nélkül,</t>
  </si>
  <si>
    <t>1xRJ45, Cat. 5e, UTP, 774238</t>
  </si>
  <si>
    <t>71-416-031-013-08-09413</t>
  </si>
  <si>
    <t>Induktív hurok kiépítése halláskárosultak akadálymentesítésére</t>
  </si>
  <si>
    <t>komplett szakvállalkozó bevonásával.</t>
  </si>
  <si>
    <t>induktív hurok</t>
  </si>
  <si>
    <t>71-482-001-001-01-51101</t>
  </si>
  <si>
    <t>klt.</t>
  </si>
  <si>
    <t>Vészhívó rendszer</t>
  </si>
  <si>
    <t>SCHRACK Szobai jelzőlámpa EL 740010</t>
  </si>
  <si>
    <t>SCHRACK hívógomb EL 740034</t>
  </si>
  <si>
    <t>SCHRACK nyugtázó gomb EL 740044</t>
  </si>
  <si>
    <t>SCHRACK tápegység EL 7 40080 elhelyezése föelosztóba</t>
  </si>
  <si>
    <t>SCHRACK Csoportos jelzőlámpa</t>
  </si>
  <si>
    <t>SCHRACK</t>
  </si>
  <si>
    <t>71-491-000-001-01-11152</t>
  </si>
  <si>
    <t>Mozgásérzékelő szerelése, az áramkörök sorkapcsokhoz</t>
  </si>
  <si>
    <t>célhuzalozással való bekötésével, ellenőrzéssel,</t>
  </si>
  <si>
    <t>THEBEN gyártmányú,</t>
  </si>
  <si>
    <t>LU 101-46 (180°-os látószöggel)</t>
  </si>
  <si>
    <t>71-491-004-001-03-01106</t>
  </si>
  <si>
    <t>Kézi működtetésű kamrás kapcsoló tartóra szerelve,</t>
  </si>
  <si>
    <t>a tartó elhelyezésével,</t>
  </si>
  <si>
    <t>32 A teljesítményű,</t>
  </si>
  <si>
    <t>6-nál több vezetékszál bekötéssel</t>
  </si>
  <si>
    <t>KKM1 - 32 - 6004</t>
  </si>
  <si>
    <t>71-611-007-045-01-01101</t>
  </si>
  <si>
    <t>Adat és kommunikációs hálózatok túlfeszültségvédelm.</t>
  </si>
  <si>
    <t>szerelése,</t>
  </si>
  <si>
    <t>OBO-BETTERMANN gyártmányú, RJ 11/45 csatlakozóval,</t>
  </si>
  <si>
    <t>telefonhálózati kombinált védelem</t>
  </si>
  <si>
    <t>RJ 11-Tele/4-C R. sz.: 5081920</t>
  </si>
  <si>
    <t>71-626-002-001-20-00110</t>
  </si>
  <si>
    <t>Villamos hálózatok túlfeszültségvédelm. szerelése,</t>
  </si>
  <si>
    <t>1 fázisú, 3 vezetős hálózat, 3. típusú (D fokozatú) védelme,</t>
  </si>
  <si>
    <t>a szerelési módnak megfelelő túlfeszültségleveze.</t>
  </si>
  <si>
    <t>FC-D R. sz.: 5092800</t>
  </si>
  <si>
    <t>71-626-002-008-20-00109</t>
  </si>
  <si>
    <t>Termosztát szerelése, az áramkörök sorkapcsokhoz</t>
  </si>
  <si>
    <t>Anyagköltség nélkül</t>
  </si>
  <si>
    <t>71-629-001-003-03-01104</t>
  </si>
  <si>
    <t>Fénycsöves lámpatest előre elkészített tartószerkezetre,</t>
  </si>
  <si>
    <t>illetve függesztékre szerelhető kivitelben, normál, száraz</t>
  </si>
  <si>
    <t>helyiségben,</t>
  </si>
  <si>
    <t>LEDpanel 48W-os</t>
  </si>
  <si>
    <t>71-711-011-001-07-51281</t>
  </si>
  <si>
    <t>Egyedi táplálású tartalékvilágitási lámpatest szerelése</t>
  </si>
  <si>
    <t>oldalfalra, vagy mennyezetre, előre elkészített tartószerkezetre,</t>
  </si>
  <si>
    <t>LEGRAND gyártmányú,</t>
  </si>
  <si>
    <t>C3 család</t>
  </si>
  <si>
    <t>11W, 1óra, 550lm, kat. szám: 061516</t>
  </si>
  <si>
    <t>71-711-011-004-06-55101</t>
  </si>
  <si>
    <t>Bojler bekötése, ellenőrzése</t>
  </si>
  <si>
    <t>71-771-021-002-05-10301</t>
  </si>
  <si>
    <t>Szerelvénydobozok és tartozékaik elhelyezése,</t>
  </si>
  <si>
    <t>Vizsgáló összakötő süllyesztve szerelve</t>
  </si>
  <si>
    <t>Vastagfalú elágazó dobozban</t>
  </si>
  <si>
    <t>Vastagfalú elágazó doboz 100x100 mm</t>
  </si>
  <si>
    <t>71-931-002-014-11-71021</t>
  </si>
  <si>
    <t>Kábelárok földkitermelése visszatöltéssel, döngöléssel,</t>
  </si>
  <si>
    <t>I-IV. oszt. talajban</t>
  </si>
  <si>
    <t>0,70 m mélységig, 0,40 m szélességig</t>
  </si>
  <si>
    <t>71-990-001-001-00-01010</t>
  </si>
  <si>
    <t>EON kikapcsolás bekapcsolás</t>
  </si>
  <si>
    <t>79-111-002-002-02-11110</t>
  </si>
  <si>
    <t>Mosogató, földelő bekötése M 1 kV Cu vezetékkel</t>
  </si>
  <si>
    <t>1x 6 mm2 tömör vezetővel</t>
  </si>
  <si>
    <t>M-71-336-002-001-01-06103</t>
  </si>
  <si>
    <t>2P+F földelt csatlakozóaljzat szerelése süllyesztetten,</t>
  </si>
  <si>
    <t>kerettel, 16 A, 250 V,</t>
  </si>
  <si>
    <t>2p+F, 774420</t>
  </si>
  <si>
    <t>M-71-416-001-007-01-09411</t>
  </si>
  <si>
    <t>2p+F csapófedéllel, 774422</t>
  </si>
  <si>
    <t>M-71-416-001-009-01-09411</t>
  </si>
  <si>
    <t>TV rendszer szerelése komplett</t>
  </si>
  <si>
    <t>védőcsövezés nélkül</t>
  </si>
  <si>
    <t>M-71-491-000-001-01-11131</t>
  </si>
  <si>
    <t>Telefon rendszer lebontása és visszaszerelése az új védőcsövezésbe</t>
  </si>
  <si>
    <t>Telefon,fax,router,stb</t>
  </si>
  <si>
    <t>M-71-491-000-001-01-11211</t>
  </si>
  <si>
    <t>Szekrény szerelése , bekötéssel, üzembehelyezéssel, üzempróbával,</t>
  </si>
  <si>
    <t>süllyesztve</t>
  </si>
  <si>
    <t>GE-04 terv szerint</t>
  </si>
  <si>
    <t>(SCRACK MODUL-160 AJTÓVAL)</t>
  </si>
  <si>
    <t>M-71-512-014-090-01-11101</t>
  </si>
  <si>
    <t>Egymérőhelyes fogyasztásmérő szekrény</t>
  </si>
  <si>
    <t>GE-03 terv szerint</t>
  </si>
  <si>
    <t>Csatariplaszt tokozatokból</t>
  </si>
  <si>
    <t>M-71-551-003-055-05-20701</t>
  </si>
  <si>
    <t>Fali világítótest elhelyezése meglévő vagy előre elkészített</t>
  </si>
  <si>
    <t>tartószerkezetre konyha mosdók helyi világítás</t>
  </si>
  <si>
    <t>Megrendelő választása szerint</t>
  </si>
  <si>
    <t>Vonalvilágító</t>
  </si>
  <si>
    <t>M-71-711-011-001-15-00102</t>
  </si>
  <si>
    <t>Falikar elhelyezése</t>
  </si>
  <si>
    <t>meglévő vagy előre elkészített tartószerkezetre,</t>
  </si>
  <si>
    <t>10w-os LED fényforrással</t>
  </si>
  <si>
    <t>M-71-711-011-001-15-00161</t>
  </si>
  <si>
    <t>tartószerkezetre,</t>
  </si>
  <si>
    <t>Megrendelő válassza ki.</t>
  </si>
  <si>
    <t>Falikar kültéri 15W-os LED fényforrással</t>
  </si>
  <si>
    <t>M-71-711-011-004-15-00101</t>
  </si>
  <si>
    <t>Mennyezeti világítótest elhelyezése</t>
  </si>
  <si>
    <t>(Megrendelő választása szerint)</t>
  </si>
  <si>
    <t>LEDpanel 18W-os</t>
  </si>
  <si>
    <t>M-71-712-003-002-15-00171</t>
  </si>
  <si>
    <t>Naperőmű komplett szerelése kivitelezése</t>
  </si>
  <si>
    <t>csatlakozási dokumentáció elkészítése</t>
  </si>
  <si>
    <t>Naperőmű 2,75kW</t>
  </si>
  <si>
    <t>M-71-771-001-001-01-10101</t>
  </si>
  <si>
    <t>betonba szerelve</t>
  </si>
  <si>
    <t>Padlódoboz 6db dugalj + 2db RJ45</t>
  </si>
  <si>
    <t>M-71-931-021-002-11-71011</t>
  </si>
  <si>
    <t>Épületgépészeti munkákhoz tartozó villanyszerelési munkák</t>
  </si>
  <si>
    <t>gépészet utasítása szerint komplett</t>
  </si>
  <si>
    <t>Napkollektoros rendszer villanyszerelése</t>
  </si>
  <si>
    <t>M-71-952-001-001-00-01010</t>
  </si>
  <si>
    <t>Készítés ideje: 2017.11.30.</t>
  </si>
  <si>
    <t>A munka neve: Lesenceistvánd egészségház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</si>
</sst>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22" fontId="0" fillId="0" borderId="0" xfId="0" applyNumberFormat="1"/>
    <xf numFmtId="0" fontId="1" fillId="0" borderId="0" xfId="0" applyFont="1"/>
    <xf numFmtId="0" fontId="0" fillId="0" borderId="2" xfId="0" applyBorder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4" fontId="2" fillId="0" borderId="0" xfId="0" applyNumberFormat="1" applyFont="1" applyProtection="1"/>
    <xf numFmtId="3" fontId="3" fillId="0" borderId="0" xfId="0" applyNumberFormat="1" applyFont="1"/>
    <xf numFmtId="4" fontId="4" fillId="0" borderId="1" xfId="0" applyNumberFormat="1" applyFont="1" applyBorder="1"/>
    <xf numFmtId="4" fontId="4" fillId="0" borderId="2" xfId="0" applyNumberFormat="1" applyFont="1" applyBorder="1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7"/>
  <sheetViews>
    <sheetView tabSelected="1" topLeftCell="A395" workbookViewId="0">
      <selection activeCell="A2" sqref="A2"/>
    </sheetView>
  </sheetViews>
  <sheetFormatPr defaultRowHeight="15"/>
  <cols>
    <col min="1" max="1" width="4.85546875" customWidth="1"/>
    <col min="2" max="2" width="12.7109375" customWidth="1"/>
    <col min="3" max="3" width="36.85546875" customWidth="1"/>
    <col min="6" max="6" width="5.5703125" customWidth="1"/>
    <col min="7" max="7" width="11.28515625" customWidth="1"/>
    <col min="8" max="8" width="12" customWidth="1"/>
    <col min="9" max="9" width="12.28515625" customWidth="1"/>
  </cols>
  <sheetData>
    <row r="1" spans="1:9">
      <c r="A1" t="s">
        <v>228</v>
      </c>
    </row>
    <row r="2" spans="1:9">
      <c r="A2" t="s">
        <v>0</v>
      </c>
    </row>
    <row r="3" spans="1:9">
      <c r="A3" t="s">
        <v>227</v>
      </c>
      <c r="B3" s="1"/>
    </row>
    <row r="5" spans="1:9" ht="15.75" thickBot="1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/>
      <c r="G5" s="2" t="s">
        <v>6</v>
      </c>
      <c r="H5" s="2"/>
      <c r="I5" s="2"/>
    </row>
    <row r="6" spans="1:9" ht="15.75" thickTop="1">
      <c r="A6" s="3"/>
      <c r="B6" s="13"/>
      <c r="C6" s="3"/>
      <c r="D6" s="3"/>
      <c r="E6" s="3"/>
      <c r="F6" s="3"/>
      <c r="G6" s="3"/>
      <c r="H6" s="3"/>
      <c r="I6" s="3"/>
    </row>
    <row r="7" spans="1:9">
      <c r="A7" s="11"/>
      <c r="B7" s="14"/>
      <c r="C7" s="4" t="s">
        <v>7</v>
      </c>
    </row>
    <row r="8" spans="1:9" ht="25.5">
      <c r="A8" s="12">
        <v>1</v>
      </c>
      <c r="B8" s="15" t="s">
        <v>9</v>
      </c>
      <c r="C8" s="4" t="s">
        <v>8</v>
      </c>
      <c r="D8" s="6">
        <f>ROUND( 45,2 )</f>
        <v>45</v>
      </c>
      <c r="E8" s="4" t="s">
        <v>10</v>
      </c>
      <c r="F8" s="5" t="s">
        <v>11</v>
      </c>
      <c r="G8" s="7">
        <v>0</v>
      </c>
      <c r="H8" s="6">
        <f>ROUND( D$8*G8,2 )</f>
        <v>0</v>
      </c>
    </row>
    <row r="9" spans="1:9">
      <c r="A9" s="11"/>
      <c r="B9" s="14"/>
      <c r="F9" s="5" t="s">
        <v>12</v>
      </c>
      <c r="G9" s="7">
        <v>0</v>
      </c>
      <c r="I9" s="6">
        <f>ROUND( D$8*G9,0 )</f>
        <v>0</v>
      </c>
    </row>
    <row r="10" spans="1:9">
      <c r="A10" s="11"/>
      <c r="B10" s="14"/>
      <c r="F10" s="5" t="s">
        <v>13</v>
      </c>
      <c r="G10" s="7">
        <v>0</v>
      </c>
    </row>
    <row r="11" spans="1:9">
      <c r="A11" s="11"/>
      <c r="B11" s="14"/>
    </row>
    <row r="12" spans="1:9">
      <c r="A12" s="11"/>
      <c r="B12" s="14"/>
    </row>
    <row r="13" spans="1:9">
      <c r="A13" s="11"/>
      <c r="B13" s="14"/>
      <c r="C13" s="4" t="s">
        <v>14</v>
      </c>
    </row>
    <row r="14" spans="1:9" ht="25.5">
      <c r="A14" s="12">
        <v>2</v>
      </c>
      <c r="B14" s="15" t="s">
        <v>16</v>
      </c>
      <c r="C14" s="4" t="s">
        <v>15</v>
      </c>
      <c r="D14" s="8">
        <f>ROUND( 350,0 )</f>
        <v>350</v>
      </c>
      <c r="E14" s="4" t="s">
        <v>17</v>
      </c>
      <c r="F14" s="5" t="s">
        <v>11</v>
      </c>
      <c r="G14" s="7">
        <v>0</v>
      </c>
      <c r="H14" s="6">
        <f>ROUND( D$14*G14,2 )</f>
        <v>0</v>
      </c>
    </row>
    <row r="15" spans="1:9">
      <c r="A15" s="11"/>
      <c r="B15" s="14"/>
      <c r="F15" s="5" t="s">
        <v>12</v>
      </c>
      <c r="G15" s="7">
        <v>0</v>
      </c>
      <c r="I15" s="6">
        <f>ROUND( D$14*G15,2 )</f>
        <v>0</v>
      </c>
    </row>
    <row r="16" spans="1:9">
      <c r="A16" s="11"/>
      <c r="B16" s="14"/>
      <c r="F16" s="5" t="s">
        <v>13</v>
      </c>
      <c r="G16" s="7">
        <v>0</v>
      </c>
    </row>
    <row r="17" spans="1:9">
      <c r="A17" s="11"/>
      <c r="B17" s="14"/>
    </row>
    <row r="18" spans="1:9">
      <c r="A18" s="11"/>
      <c r="B18" s="14"/>
    </row>
    <row r="19" spans="1:9">
      <c r="A19" s="11"/>
      <c r="B19" s="14"/>
      <c r="C19" s="4" t="s">
        <v>18</v>
      </c>
    </row>
    <row r="20" spans="1:9" ht="25.5">
      <c r="A20" s="12">
        <v>3</v>
      </c>
      <c r="B20" s="15" t="s">
        <v>20</v>
      </c>
      <c r="C20" s="4" t="s">
        <v>19</v>
      </c>
      <c r="D20" s="8">
        <f>ROUND( 1200,0 )</f>
        <v>1200</v>
      </c>
      <c r="E20" s="4" t="s">
        <v>17</v>
      </c>
      <c r="F20" s="5" t="s">
        <v>11</v>
      </c>
      <c r="G20" s="7">
        <v>0</v>
      </c>
      <c r="H20" s="6">
        <f>ROUND( D$20*G20,2 )</f>
        <v>0</v>
      </c>
    </row>
    <row r="21" spans="1:9">
      <c r="A21" s="11"/>
      <c r="B21" s="14"/>
      <c r="F21" s="5" t="s">
        <v>12</v>
      </c>
      <c r="G21" s="7">
        <v>0</v>
      </c>
      <c r="I21" s="6">
        <f>ROUND( D$20*G21,2 )</f>
        <v>0</v>
      </c>
    </row>
    <row r="22" spans="1:9">
      <c r="A22" s="11"/>
      <c r="B22" s="14"/>
      <c r="F22" s="5" t="s">
        <v>13</v>
      </c>
      <c r="G22" s="7">
        <v>0</v>
      </c>
    </row>
    <row r="23" spans="1:9">
      <c r="A23" s="11"/>
      <c r="B23" s="14"/>
    </row>
    <row r="24" spans="1:9">
      <c r="A24" s="11"/>
      <c r="B24" s="14"/>
    </row>
    <row r="25" spans="1:9">
      <c r="A25" s="11"/>
      <c r="B25" s="14"/>
      <c r="C25" s="4" t="s">
        <v>21</v>
      </c>
    </row>
    <row r="26" spans="1:9" ht="25.5">
      <c r="A26" s="12">
        <v>4</v>
      </c>
      <c r="B26" s="15" t="s">
        <v>23</v>
      </c>
      <c r="C26" s="4" t="s">
        <v>22</v>
      </c>
      <c r="D26" s="6">
        <f>ROUND( 1,2 )</f>
        <v>1</v>
      </c>
      <c r="E26" s="4" t="s">
        <v>24</v>
      </c>
      <c r="F26" s="5" t="s">
        <v>11</v>
      </c>
      <c r="G26" s="7">
        <v>0</v>
      </c>
      <c r="H26" s="6">
        <f>ROUND( D$26*G26,2 )</f>
        <v>0</v>
      </c>
    </row>
    <row r="27" spans="1:9">
      <c r="A27" s="11"/>
      <c r="B27" s="14"/>
      <c r="F27" s="5" t="s">
        <v>12</v>
      </c>
      <c r="G27" s="7">
        <v>0</v>
      </c>
      <c r="I27" s="6">
        <f>ROUND( D$26*G27,2 )</f>
        <v>0</v>
      </c>
    </row>
    <row r="28" spans="1:9">
      <c r="A28" s="11"/>
      <c r="B28" s="14"/>
      <c r="F28" s="5" t="s">
        <v>13</v>
      </c>
      <c r="G28" s="7">
        <v>0</v>
      </c>
    </row>
    <row r="29" spans="1:9">
      <c r="A29" s="11"/>
      <c r="B29" s="14"/>
    </row>
    <row r="30" spans="1:9">
      <c r="A30" s="11"/>
      <c r="B30" s="14"/>
    </row>
    <row r="31" spans="1:9">
      <c r="A31" s="11"/>
      <c r="B31" s="14"/>
      <c r="C31" s="4" t="s">
        <v>25</v>
      </c>
    </row>
    <row r="32" spans="1:9" ht="25.5">
      <c r="A32" s="12">
        <v>5</v>
      </c>
      <c r="B32" s="15" t="s">
        <v>26</v>
      </c>
      <c r="C32" s="4"/>
      <c r="D32" s="6">
        <f>ROUND( 1,2 )</f>
        <v>1</v>
      </c>
      <c r="E32" s="4" t="s">
        <v>24</v>
      </c>
      <c r="F32" s="5" t="s">
        <v>11</v>
      </c>
      <c r="G32" s="7">
        <v>0</v>
      </c>
      <c r="H32" s="6">
        <f>ROUND( D$32*G32,2 )</f>
        <v>0</v>
      </c>
    </row>
    <row r="33" spans="1:9">
      <c r="A33" s="11"/>
      <c r="B33" s="14"/>
      <c r="F33" s="5" t="s">
        <v>12</v>
      </c>
      <c r="G33" s="7">
        <v>0</v>
      </c>
      <c r="I33" s="6">
        <f>ROUND( D$32*G33,2 )</f>
        <v>0</v>
      </c>
    </row>
    <row r="34" spans="1:9">
      <c r="A34" s="11"/>
      <c r="B34" s="14"/>
      <c r="F34" s="5" t="s">
        <v>13</v>
      </c>
      <c r="G34" s="7">
        <v>0</v>
      </c>
    </row>
    <row r="35" spans="1:9">
      <c r="A35" s="11"/>
      <c r="B35" s="14"/>
    </row>
    <row r="36" spans="1:9">
      <c r="A36" s="11"/>
      <c r="B36" s="14"/>
    </row>
    <row r="37" spans="1:9">
      <c r="A37" s="11"/>
      <c r="B37" s="14"/>
      <c r="C37" s="4" t="s">
        <v>27</v>
      </c>
    </row>
    <row r="38" spans="1:9">
      <c r="A38" s="11"/>
      <c r="B38" s="14"/>
      <c r="C38" s="4" t="s">
        <v>28</v>
      </c>
    </row>
    <row r="39" spans="1:9">
      <c r="A39" s="11"/>
      <c r="B39" s="14"/>
      <c r="C39" s="4" t="s">
        <v>29</v>
      </c>
    </row>
    <row r="40" spans="1:9" ht="25.5">
      <c r="A40" s="12">
        <v>6</v>
      </c>
      <c r="B40" s="15" t="s">
        <v>30</v>
      </c>
      <c r="C40" s="4"/>
      <c r="D40" s="6">
        <f>ROUND( 35,2 )</f>
        <v>35</v>
      </c>
      <c r="E40" s="4" t="s">
        <v>24</v>
      </c>
      <c r="F40" s="5" t="s">
        <v>11</v>
      </c>
      <c r="G40" s="7">
        <v>0</v>
      </c>
      <c r="H40" s="6">
        <f>ROUND( D$40*G40,2 )</f>
        <v>0</v>
      </c>
    </row>
    <row r="41" spans="1:9">
      <c r="A41" s="11"/>
      <c r="B41" s="14"/>
      <c r="F41" s="5" t="s">
        <v>12</v>
      </c>
      <c r="G41" s="7">
        <v>0</v>
      </c>
      <c r="I41" s="6">
        <f>ROUND( D$40*G41,2 )</f>
        <v>0</v>
      </c>
    </row>
    <row r="42" spans="1:9">
      <c r="A42" s="11"/>
      <c r="B42" s="14"/>
      <c r="F42" s="5" t="s">
        <v>13</v>
      </c>
      <c r="G42" s="7">
        <v>0</v>
      </c>
    </row>
    <row r="43" spans="1:9">
      <c r="A43" s="11"/>
      <c r="B43" s="14"/>
    </row>
    <row r="44" spans="1:9">
      <c r="A44" s="11"/>
      <c r="B44" s="14"/>
    </row>
    <row r="45" spans="1:9">
      <c r="A45" s="11"/>
      <c r="B45" s="14"/>
      <c r="C45" s="4" t="s">
        <v>31</v>
      </c>
    </row>
    <row r="46" spans="1:9" ht="25.5">
      <c r="A46" s="12">
        <v>7</v>
      </c>
      <c r="B46" s="15" t="s">
        <v>32</v>
      </c>
      <c r="C46" s="4"/>
      <c r="D46" s="6">
        <f>ROUND( 15,2 )</f>
        <v>15</v>
      </c>
      <c r="E46" s="4" t="s">
        <v>24</v>
      </c>
      <c r="F46" s="5" t="s">
        <v>11</v>
      </c>
      <c r="G46" s="7">
        <v>0</v>
      </c>
      <c r="H46" s="6">
        <f>ROUND( D$46*G46,2 )</f>
        <v>0</v>
      </c>
    </row>
    <row r="47" spans="1:9">
      <c r="A47" s="11"/>
      <c r="B47" s="14"/>
      <c r="F47" s="5" t="s">
        <v>12</v>
      </c>
      <c r="G47" s="7">
        <v>0</v>
      </c>
      <c r="I47" s="6">
        <f>ROUND( D$46*G47,2 )</f>
        <v>0</v>
      </c>
    </row>
    <row r="48" spans="1:9">
      <c r="A48" s="11"/>
      <c r="B48" s="14"/>
      <c r="F48" s="5" t="s">
        <v>13</v>
      </c>
      <c r="G48" s="7">
        <v>0</v>
      </c>
    </row>
    <row r="49" spans="1:9">
      <c r="A49" s="11"/>
      <c r="B49" s="14"/>
    </row>
    <row r="50" spans="1:9">
      <c r="A50" s="11"/>
      <c r="B50" s="14"/>
    </row>
    <row r="51" spans="1:9">
      <c r="A51" s="11"/>
      <c r="B51" s="14"/>
      <c r="C51" s="4" t="s">
        <v>33</v>
      </c>
    </row>
    <row r="52" spans="1:9">
      <c r="A52" s="11"/>
      <c r="B52" s="14"/>
      <c r="C52" s="4" t="s">
        <v>34</v>
      </c>
    </row>
    <row r="53" spans="1:9">
      <c r="A53" s="11"/>
      <c r="B53" s="14"/>
      <c r="C53" s="4" t="s">
        <v>35</v>
      </c>
    </row>
    <row r="54" spans="1:9">
      <c r="A54" s="11"/>
      <c r="B54" s="14"/>
      <c r="C54" s="4" t="s">
        <v>36</v>
      </c>
    </row>
    <row r="55" spans="1:9" ht="25.5">
      <c r="A55" s="12">
        <v>8</v>
      </c>
      <c r="B55" s="15" t="s">
        <v>38</v>
      </c>
      <c r="C55" s="4" t="s">
        <v>37</v>
      </c>
      <c r="D55" s="6">
        <f>ROUND( 50,2 )</f>
        <v>50</v>
      </c>
      <c r="E55" s="4" t="s">
        <v>17</v>
      </c>
      <c r="F55" s="5" t="s">
        <v>11</v>
      </c>
      <c r="G55" s="7">
        <v>0</v>
      </c>
      <c r="H55" s="6">
        <f>ROUND( D$55*G55,0 )</f>
        <v>0</v>
      </c>
    </row>
    <row r="56" spans="1:9">
      <c r="A56" s="11"/>
      <c r="B56" s="14"/>
      <c r="F56" s="5" t="s">
        <v>12</v>
      </c>
      <c r="G56" s="7">
        <v>0</v>
      </c>
      <c r="I56" s="6">
        <f>ROUND( D$55*G56,2 )</f>
        <v>0</v>
      </c>
    </row>
    <row r="57" spans="1:9">
      <c r="A57" s="11"/>
      <c r="B57" s="14"/>
      <c r="F57" s="5" t="s">
        <v>13</v>
      </c>
      <c r="G57" s="7">
        <v>0</v>
      </c>
    </row>
    <row r="58" spans="1:9">
      <c r="A58" s="11"/>
      <c r="B58" s="14"/>
    </row>
    <row r="59" spans="1:9">
      <c r="A59" s="11"/>
      <c r="B59" s="14"/>
    </row>
    <row r="60" spans="1:9">
      <c r="A60" s="11"/>
      <c r="B60" s="14"/>
      <c r="C60" s="4" t="s">
        <v>39</v>
      </c>
    </row>
    <row r="61" spans="1:9">
      <c r="A61" s="11"/>
      <c r="B61" s="14"/>
      <c r="C61" s="4" t="s">
        <v>34</v>
      </c>
    </row>
    <row r="62" spans="1:9">
      <c r="A62" s="11"/>
      <c r="B62" s="14"/>
      <c r="C62" s="4" t="s">
        <v>35</v>
      </c>
    </row>
    <row r="63" spans="1:9">
      <c r="A63" s="11"/>
      <c r="B63" s="14"/>
      <c r="C63" s="4" t="s">
        <v>36</v>
      </c>
    </row>
    <row r="64" spans="1:9" ht="25.5">
      <c r="A64" s="12">
        <v>9</v>
      </c>
      <c r="B64" s="15" t="s">
        <v>40</v>
      </c>
      <c r="C64" s="4" t="s">
        <v>37</v>
      </c>
      <c r="D64" s="8">
        <f>ROUND( 480,0 )</f>
        <v>480</v>
      </c>
      <c r="E64" s="4" t="s">
        <v>17</v>
      </c>
      <c r="F64" s="5" t="s">
        <v>11</v>
      </c>
      <c r="G64" s="7">
        <v>0</v>
      </c>
      <c r="H64" s="6">
        <f>ROUND( D$64*G64,0 )</f>
        <v>0</v>
      </c>
    </row>
    <row r="65" spans="1:9">
      <c r="A65" s="11"/>
      <c r="B65" s="14"/>
      <c r="F65" s="5" t="s">
        <v>12</v>
      </c>
      <c r="G65" s="7">
        <v>0</v>
      </c>
      <c r="I65" s="6">
        <f>ROUND( D$64*G65,0 )</f>
        <v>0</v>
      </c>
    </row>
    <row r="66" spans="1:9">
      <c r="A66" s="11"/>
      <c r="B66" s="14"/>
      <c r="F66" s="5" t="s">
        <v>13</v>
      </c>
      <c r="G66" s="7">
        <v>0</v>
      </c>
    </row>
    <row r="67" spans="1:9">
      <c r="A67" s="11"/>
      <c r="B67" s="14"/>
    </row>
    <row r="68" spans="1:9">
      <c r="A68" s="11"/>
      <c r="B68" s="14"/>
    </row>
    <row r="69" spans="1:9">
      <c r="A69" s="11"/>
      <c r="B69" s="14"/>
      <c r="C69" s="4" t="s">
        <v>33</v>
      </c>
    </row>
    <row r="70" spans="1:9">
      <c r="A70" s="11"/>
      <c r="B70" s="14"/>
      <c r="C70" s="4" t="s">
        <v>34</v>
      </c>
    </row>
    <row r="71" spans="1:9">
      <c r="A71" s="11"/>
      <c r="B71" s="14"/>
      <c r="C71" s="4" t="s">
        <v>35</v>
      </c>
    </row>
    <row r="72" spans="1:9">
      <c r="A72" s="11"/>
      <c r="B72" s="14"/>
      <c r="C72" s="4" t="s">
        <v>36</v>
      </c>
    </row>
    <row r="73" spans="1:9" ht="25.5">
      <c r="A73" s="12">
        <v>10</v>
      </c>
      <c r="B73" s="15" t="s">
        <v>42</v>
      </c>
      <c r="C73" s="4" t="s">
        <v>41</v>
      </c>
      <c r="D73" s="6">
        <f>ROUND( 3,2 )</f>
        <v>3</v>
      </c>
      <c r="E73" s="4" t="s">
        <v>17</v>
      </c>
      <c r="F73" s="5" t="s">
        <v>11</v>
      </c>
      <c r="G73" s="7">
        <v>0</v>
      </c>
      <c r="H73" s="6">
        <f>ROUND( D$73*G73,0 )</f>
        <v>0</v>
      </c>
    </row>
    <row r="74" spans="1:9">
      <c r="A74" s="11"/>
      <c r="B74" s="14"/>
      <c r="F74" s="5" t="s">
        <v>12</v>
      </c>
      <c r="G74" s="7">
        <v>0</v>
      </c>
      <c r="I74" s="6">
        <f>ROUND( D$73*G74,2 )</f>
        <v>0</v>
      </c>
    </row>
    <row r="75" spans="1:9">
      <c r="A75" s="11"/>
      <c r="B75" s="14"/>
      <c r="F75" s="5" t="s">
        <v>13</v>
      </c>
      <c r="G75" s="7">
        <v>0</v>
      </c>
    </row>
    <row r="76" spans="1:9">
      <c r="A76" s="11"/>
      <c r="B76" s="14"/>
    </row>
    <row r="77" spans="1:9">
      <c r="A77" s="11"/>
      <c r="B77" s="14"/>
    </row>
    <row r="78" spans="1:9">
      <c r="A78" s="11"/>
      <c r="B78" s="14"/>
      <c r="C78" s="4" t="s">
        <v>39</v>
      </c>
    </row>
    <row r="79" spans="1:9">
      <c r="A79" s="11"/>
      <c r="B79" s="14"/>
      <c r="C79" s="4" t="s">
        <v>34</v>
      </c>
    </row>
    <row r="80" spans="1:9">
      <c r="A80" s="11"/>
      <c r="B80" s="14"/>
      <c r="C80" s="4" t="s">
        <v>35</v>
      </c>
    </row>
    <row r="81" spans="1:9">
      <c r="A81" s="11"/>
      <c r="B81" s="14"/>
      <c r="C81" s="4" t="s">
        <v>36</v>
      </c>
    </row>
    <row r="82" spans="1:9" ht="25.5">
      <c r="A82" s="12">
        <v>11</v>
      </c>
      <c r="B82" s="15" t="s">
        <v>44</v>
      </c>
      <c r="C82" s="4" t="s">
        <v>43</v>
      </c>
      <c r="D82" s="6">
        <f>ROUND( 5,2 )</f>
        <v>5</v>
      </c>
      <c r="E82" s="4" t="s">
        <v>17</v>
      </c>
      <c r="F82" s="5" t="s">
        <v>11</v>
      </c>
      <c r="G82" s="7">
        <v>0</v>
      </c>
      <c r="H82" s="6">
        <f>ROUND( D$82*G82,0 )</f>
        <v>0</v>
      </c>
    </row>
    <row r="83" spans="1:9">
      <c r="A83" s="11"/>
      <c r="B83" s="14"/>
      <c r="F83" s="5" t="s">
        <v>12</v>
      </c>
      <c r="G83" s="7">
        <v>0</v>
      </c>
      <c r="I83" s="6">
        <f>ROUND( D$82*G83,0 )</f>
        <v>0</v>
      </c>
    </row>
    <row r="84" spans="1:9">
      <c r="A84" s="11"/>
      <c r="B84" s="14"/>
      <c r="F84" s="5" t="s">
        <v>13</v>
      </c>
      <c r="G84" s="7">
        <v>0</v>
      </c>
    </row>
    <row r="85" spans="1:9">
      <c r="A85" s="11"/>
      <c r="B85" s="14"/>
    </row>
    <row r="86" spans="1:9">
      <c r="A86" s="11"/>
      <c r="B86" s="14"/>
    </row>
    <row r="87" spans="1:9">
      <c r="A87" s="11"/>
      <c r="B87" s="14"/>
      <c r="C87" s="4" t="s">
        <v>39</v>
      </c>
    </row>
    <row r="88" spans="1:9">
      <c r="A88" s="11"/>
      <c r="B88" s="14"/>
      <c r="C88" s="4" t="s">
        <v>34</v>
      </c>
    </row>
    <row r="89" spans="1:9">
      <c r="A89" s="11"/>
      <c r="B89" s="14"/>
      <c r="C89" s="4" t="s">
        <v>35</v>
      </c>
    </row>
    <row r="90" spans="1:9">
      <c r="A90" s="11"/>
      <c r="B90" s="14"/>
      <c r="C90" s="4" t="s">
        <v>36</v>
      </c>
    </row>
    <row r="91" spans="1:9" ht="25.5">
      <c r="A91" s="12">
        <v>12</v>
      </c>
      <c r="B91" s="15" t="s">
        <v>46</v>
      </c>
      <c r="C91" s="4" t="s">
        <v>45</v>
      </c>
      <c r="D91" s="6">
        <f>ROUND( 5,2 )</f>
        <v>5</v>
      </c>
      <c r="E91" s="4" t="s">
        <v>17</v>
      </c>
      <c r="F91" s="5" t="s">
        <v>11</v>
      </c>
      <c r="G91" s="7">
        <v>0</v>
      </c>
      <c r="H91" s="6">
        <f>ROUND( D$91*G91,0 )</f>
        <v>0</v>
      </c>
    </row>
    <row r="92" spans="1:9">
      <c r="A92" s="11"/>
      <c r="B92" s="14"/>
      <c r="F92" s="5" t="s">
        <v>12</v>
      </c>
      <c r="G92" s="7">
        <v>0</v>
      </c>
      <c r="I92" s="6">
        <f>ROUND( D$91*G92,0 )</f>
        <v>0</v>
      </c>
    </row>
    <row r="93" spans="1:9">
      <c r="A93" s="11"/>
      <c r="B93" s="14"/>
      <c r="F93" s="5" t="s">
        <v>13</v>
      </c>
      <c r="G93" s="7">
        <v>0</v>
      </c>
    </row>
    <row r="94" spans="1:9">
      <c r="A94" s="11"/>
      <c r="B94" s="14"/>
    </row>
    <row r="95" spans="1:9">
      <c r="A95" s="11"/>
      <c r="B95" s="14"/>
    </row>
    <row r="96" spans="1:9">
      <c r="A96" s="11"/>
      <c r="B96" s="14"/>
      <c r="C96" s="4" t="s">
        <v>47</v>
      </c>
    </row>
    <row r="97" spans="1:9">
      <c r="A97" s="11"/>
      <c r="B97" s="14"/>
      <c r="C97" s="4" t="s">
        <v>48</v>
      </c>
    </row>
    <row r="98" spans="1:9">
      <c r="A98" s="11"/>
      <c r="B98" s="14"/>
      <c r="C98" s="4" t="s">
        <v>49</v>
      </c>
    </row>
    <row r="99" spans="1:9">
      <c r="A99" s="11"/>
      <c r="B99" s="14"/>
      <c r="C99" s="4" t="s">
        <v>50</v>
      </c>
    </row>
    <row r="100" spans="1:9">
      <c r="A100" s="11"/>
      <c r="B100" s="14"/>
      <c r="C100" s="4" t="s">
        <v>51</v>
      </c>
    </row>
    <row r="101" spans="1:9">
      <c r="A101" s="11"/>
      <c r="B101" s="14"/>
      <c r="C101" s="4" t="s">
        <v>52</v>
      </c>
    </row>
    <row r="102" spans="1:9" ht="25.5">
      <c r="A102" s="12">
        <v>13</v>
      </c>
      <c r="B102" s="15" t="s">
        <v>54</v>
      </c>
      <c r="C102" s="4" t="s">
        <v>53</v>
      </c>
      <c r="D102" s="8">
        <f>ROUND( 1050,0 )</f>
        <v>1050</v>
      </c>
      <c r="E102" s="4" t="s">
        <v>17</v>
      </c>
      <c r="F102" s="5" t="s">
        <v>11</v>
      </c>
      <c r="G102" s="7">
        <v>0</v>
      </c>
      <c r="H102" s="6">
        <f>ROUND( D$102*G102,2 )</f>
        <v>0</v>
      </c>
    </row>
    <row r="103" spans="1:9">
      <c r="A103" s="11"/>
      <c r="B103" s="14"/>
      <c r="F103" s="5" t="s">
        <v>12</v>
      </c>
      <c r="G103" s="7">
        <v>0</v>
      </c>
      <c r="I103" s="6">
        <f>ROUND( D$102*G103,0 )</f>
        <v>0</v>
      </c>
    </row>
    <row r="104" spans="1:9">
      <c r="A104" s="11"/>
      <c r="B104" s="14"/>
      <c r="F104" s="5" t="s">
        <v>13</v>
      </c>
      <c r="G104" s="7">
        <v>0</v>
      </c>
    </row>
    <row r="105" spans="1:9">
      <c r="A105" s="11"/>
      <c r="B105" s="14"/>
    </row>
    <row r="106" spans="1:9">
      <c r="A106" s="11"/>
      <c r="B106" s="14"/>
    </row>
    <row r="107" spans="1:9">
      <c r="A107" s="11"/>
      <c r="B107" s="14"/>
      <c r="C107" s="4" t="s">
        <v>47</v>
      </c>
    </row>
    <row r="108" spans="1:9">
      <c r="A108" s="11"/>
      <c r="B108" s="14"/>
      <c r="C108" s="4" t="s">
        <v>48</v>
      </c>
    </row>
    <row r="109" spans="1:9">
      <c r="A109" s="11"/>
      <c r="B109" s="14"/>
      <c r="C109" s="4" t="s">
        <v>49</v>
      </c>
    </row>
    <row r="110" spans="1:9">
      <c r="A110" s="11"/>
      <c r="B110" s="14"/>
      <c r="C110" s="4" t="s">
        <v>50</v>
      </c>
    </row>
    <row r="111" spans="1:9">
      <c r="A111" s="11"/>
      <c r="B111" s="14"/>
      <c r="C111" s="4" t="s">
        <v>51</v>
      </c>
    </row>
    <row r="112" spans="1:9">
      <c r="A112" s="11"/>
      <c r="B112" s="14"/>
      <c r="C112" s="4" t="s">
        <v>52</v>
      </c>
    </row>
    <row r="113" spans="1:9" ht="25.5">
      <c r="A113" s="12">
        <v>14</v>
      </c>
      <c r="B113" s="15" t="s">
        <v>56</v>
      </c>
      <c r="C113" s="4" t="s">
        <v>55</v>
      </c>
      <c r="D113" s="8">
        <f>ROUND( 620,0 )</f>
        <v>620</v>
      </c>
      <c r="E113" s="4" t="s">
        <v>17</v>
      </c>
      <c r="F113" s="5" t="s">
        <v>11</v>
      </c>
      <c r="G113" s="7">
        <v>0</v>
      </c>
      <c r="H113" s="6">
        <f>ROUND( D$113*G113,2 )</f>
        <v>0</v>
      </c>
    </row>
    <row r="114" spans="1:9">
      <c r="A114" s="11"/>
      <c r="B114" s="14"/>
      <c r="F114" s="5" t="s">
        <v>12</v>
      </c>
      <c r="G114" s="7">
        <v>0</v>
      </c>
      <c r="I114" s="6">
        <f>ROUND( D$113*G114,0 )</f>
        <v>0</v>
      </c>
    </row>
    <row r="115" spans="1:9">
      <c r="A115" s="11"/>
      <c r="B115" s="14"/>
      <c r="F115" s="5" t="s">
        <v>13</v>
      </c>
      <c r="G115" s="7">
        <v>0</v>
      </c>
    </row>
    <row r="116" spans="1:9">
      <c r="A116" s="11"/>
      <c r="B116" s="14"/>
    </row>
    <row r="117" spans="1:9">
      <c r="A117" s="11"/>
      <c r="B117" s="14"/>
    </row>
    <row r="118" spans="1:9">
      <c r="A118" s="11"/>
      <c r="B118" s="14"/>
      <c r="C118" s="4" t="s">
        <v>47</v>
      </c>
    </row>
    <row r="119" spans="1:9">
      <c r="A119" s="11"/>
      <c r="B119" s="14"/>
      <c r="C119" s="4" t="s">
        <v>57</v>
      </c>
    </row>
    <row r="120" spans="1:9">
      <c r="A120" s="11"/>
      <c r="B120" s="14"/>
      <c r="C120" s="4" t="s">
        <v>58</v>
      </c>
    </row>
    <row r="121" spans="1:9">
      <c r="A121" s="11"/>
      <c r="B121" s="14"/>
      <c r="C121" s="4" t="s">
        <v>59</v>
      </c>
    </row>
    <row r="122" spans="1:9">
      <c r="A122" s="11"/>
      <c r="B122" s="14"/>
      <c r="C122" s="4" t="s">
        <v>60</v>
      </c>
    </row>
    <row r="123" spans="1:9">
      <c r="A123" s="11"/>
      <c r="B123" s="14"/>
      <c r="C123" s="4" t="s">
        <v>61</v>
      </c>
    </row>
    <row r="124" spans="1:9">
      <c r="A124" s="11"/>
      <c r="B124" s="14"/>
      <c r="C124" s="4" t="s">
        <v>62</v>
      </c>
    </row>
    <row r="125" spans="1:9" ht="25.5">
      <c r="A125" s="12">
        <v>15</v>
      </c>
      <c r="B125" s="15" t="s">
        <v>64</v>
      </c>
      <c r="C125" s="4" t="s">
        <v>63</v>
      </c>
      <c r="D125" s="6">
        <f>ROUND( 25,2 )</f>
        <v>25</v>
      </c>
      <c r="E125" s="4" t="s">
        <v>17</v>
      </c>
      <c r="F125" s="5" t="s">
        <v>11</v>
      </c>
      <c r="G125" s="7">
        <v>0</v>
      </c>
      <c r="H125" s="6">
        <f>ROUND( D$125*G125,0 )</f>
        <v>0</v>
      </c>
    </row>
    <row r="126" spans="1:9">
      <c r="A126" s="11"/>
      <c r="B126" s="14"/>
      <c r="F126" s="5" t="s">
        <v>12</v>
      </c>
      <c r="G126" s="7">
        <v>0</v>
      </c>
      <c r="I126" s="6">
        <f>ROUND( D$125*G126,2 )</f>
        <v>0</v>
      </c>
    </row>
    <row r="127" spans="1:9">
      <c r="A127" s="11"/>
      <c r="B127" s="14"/>
      <c r="F127" s="5" t="s">
        <v>13</v>
      </c>
      <c r="G127" s="7">
        <v>0</v>
      </c>
    </row>
    <row r="128" spans="1:9">
      <c r="A128" s="11"/>
      <c r="B128" s="14"/>
    </row>
    <row r="129" spans="1:9">
      <c r="A129" s="11"/>
      <c r="B129" s="14"/>
    </row>
    <row r="130" spans="1:9">
      <c r="A130" s="11"/>
      <c r="B130" s="14"/>
      <c r="C130" s="4" t="s">
        <v>65</v>
      </c>
    </row>
    <row r="131" spans="1:9">
      <c r="A131" s="11"/>
      <c r="B131" s="14"/>
      <c r="C131" s="4" t="s">
        <v>48</v>
      </c>
    </row>
    <row r="132" spans="1:9">
      <c r="A132" s="11"/>
      <c r="B132" s="14"/>
      <c r="C132" s="4" t="s">
        <v>49</v>
      </c>
    </row>
    <row r="133" spans="1:9">
      <c r="A133" s="11"/>
      <c r="B133" s="14"/>
      <c r="C133" s="4" t="s">
        <v>50</v>
      </c>
    </row>
    <row r="134" spans="1:9">
      <c r="A134" s="11"/>
      <c r="B134" s="14"/>
      <c r="C134" s="4" t="s">
        <v>66</v>
      </c>
    </row>
    <row r="135" spans="1:9">
      <c r="A135" s="11"/>
      <c r="B135" s="14"/>
      <c r="C135" s="4" t="s">
        <v>67</v>
      </c>
    </row>
    <row r="136" spans="1:9">
      <c r="A136" s="11"/>
      <c r="B136" s="14"/>
      <c r="C136" s="4" t="s">
        <v>68</v>
      </c>
    </row>
    <row r="137" spans="1:9" ht="25.5">
      <c r="A137" s="12">
        <v>16</v>
      </c>
      <c r="B137" s="15" t="s">
        <v>70</v>
      </c>
      <c r="C137" s="4" t="s">
        <v>69</v>
      </c>
      <c r="D137" s="6">
        <f>ROUND( 20,2 )</f>
        <v>20</v>
      </c>
      <c r="E137" s="4" t="s">
        <v>17</v>
      </c>
      <c r="F137" s="5" t="s">
        <v>11</v>
      </c>
      <c r="G137" s="7">
        <v>0</v>
      </c>
      <c r="H137" s="6">
        <f>ROUND( D$137*G137,2 )</f>
        <v>0</v>
      </c>
    </row>
    <row r="138" spans="1:9">
      <c r="A138" s="11"/>
      <c r="B138" s="14"/>
      <c r="F138" s="5" t="s">
        <v>12</v>
      </c>
      <c r="G138" s="7">
        <v>0</v>
      </c>
      <c r="I138" s="6">
        <f>ROUND( D$137*G138,2 )</f>
        <v>0</v>
      </c>
    </row>
    <row r="139" spans="1:9">
      <c r="A139" s="11"/>
      <c r="B139" s="14"/>
      <c r="F139" s="5" t="s">
        <v>13</v>
      </c>
      <c r="G139" s="7">
        <v>0</v>
      </c>
    </row>
    <row r="140" spans="1:9">
      <c r="A140" s="11"/>
      <c r="B140" s="14"/>
    </row>
    <row r="141" spans="1:9">
      <c r="A141" s="11"/>
      <c r="B141" s="14"/>
    </row>
    <row r="142" spans="1:9">
      <c r="A142" s="11"/>
      <c r="B142" s="14"/>
      <c r="C142" s="4" t="s">
        <v>71</v>
      </c>
    </row>
    <row r="143" spans="1:9">
      <c r="A143" s="11"/>
      <c r="B143" s="14"/>
      <c r="C143" s="4" t="s">
        <v>72</v>
      </c>
    </row>
    <row r="144" spans="1:9">
      <c r="A144" s="11"/>
      <c r="B144" s="14"/>
      <c r="C144" s="4" t="s">
        <v>73</v>
      </c>
    </row>
    <row r="145" spans="1:9" ht="25.5">
      <c r="A145" s="12">
        <v>17</v>
      </c>
      <c r="B145" s="15" t="s">
        <v>75</v>
      </c>
      <c r="C145" s="4" t="s">
        <v>74</v>
      </c>
      <c r="D145" s="6">
        <f>ROUND( 12,2 )</f>
        <v>12</v>
      </c>
      <c r="E145" s="4" t="s">
        <v>17</v>
      </c>
      <c r="F145" s="5" t="s">
        <v>11</v>
      </c>
      <c r="G145" s="7">
        <v>0</v>
      </c>
      <c r="H145" s="6">
        <f>ROUND( D$145*G145,0 )</f>
        <v>0</v>
      </c>
    </row>
    <row r="146" spans="1:9">
      <c r="A146" s="11"/>
      <c r="B146" s="14"/>
      <c r="F146" s="5" t="s">
        <v>12</v>
      </c>
      <c r="G146" s="7">
        <v>0</v>
      </c>
      <c r="I146" s="6">
        <f>ROUND( D$145*G146,2 )</f>
        <v>0</v>
      </c>
    </row>
    <row r="147" spans="1:9">
      <c r="A147" s="11"/>
      <c r="B147" s="14"/>
      <c r="F147" s="5" t="s">
        <v>13</v>
      </c>
      <c r="G147" s="7">
        <v>0</v>
      </c>
    </row>
    <row r="148" spans="1:9">
      <c r="A148" s="11"/>
      <c r="B148" s="14"/>
    </row>
    <row r="149" spans="1:9">
      <c r="A149" s="11"/>
      <c r="B149" s="14"/>
    </row>
    <row r="150" spans="1:9">
      <c r="A150" s="11"/>
      <c r="B150" s="14"/>
      <c r="C150" s="4" t="s">
        <v>76</v>
      </c>
    </row>
    <row r="151" spans="1:9">
      <c r="A151" s="11"/>
      <c r="B151" s="14"/>
      <c r="C151" s="4" t="s">
        <v>77</v>
      </c>
    </row>
    <row r="152" spans="1:9">
      <c r="A152" s="11"/>
      <c r="B152" s="14"/>
      <c r="C152" s="4" t="s">
        <v>73</v>
      </c>
    </row>
    <row r="153" spans="1:9" ht="25.5">
      <c r="A153" s="12">
        <v>18</v>
      </c>
      <c r="B153" s="15" t="s">
        <v>78</v>
      </c>
      <c r="C153" s="4" t="s">
        <v>74</v>
      </c>
      <c r="D153" s="6">
        <f>ROUND( 52,2 )</f>
        <v>52</v>
      </c>
      <c r="E153" s="4" t="s">
        <v>17</v>
      </c>
      <c r="F153" s="5" t="s">
        <v>11</v>
      </c>
      <c r="G153" s="7">
        <v>0</v>
      </c>
      <c r="H153" s="6">
        <f>ROUND( D$153*G153,0 )</f>
        <v>0</v>
      </c>
    </row>
    <row r="154" spans="1:9">
      <c r="A154" s="11"/>
      <c r="B154" s="14"/>
      <c r="F154" s="5" t="s">
        <v>12</v>
      </c>
      <c r="G154" s="7">
        <v>0</v>
      </c>
      <c r="I154" s="6">
        <f>ROUND( D$153*G154,2 )</f>
        <v>0</v>
      </c>
    </row>
    <row r="155" spans="1:9">
      <c r="A155" s="11"/>
      <c r="B155" s="14"/>
      <c r="F155" s="5" t="s">
        <v>13</v>
      </c>
      <c r="G155" s="7">
        <v>0</v>
      </c>
    </row>
    <row r="156" spans="1:9">
      <c r="A156" s="11"/>
      <c r="B156" s="14"/>
    </row>
    <row r="157" spans="1:9">
      <c r="A157" s="11"/>
      <c r="B157" s="14"/>
    </row>
    <row r="158" spans="1:9">
      <c r="A158" s="11"/>
      <c r="B158" s="14"/>
      <c r="C158" s="4" t="s">
        <v>79</v>
      </c>
    </row>
    <row r="159" spans="1:9">
      <c r="A159" s="11"/>
      <c r="B159" s="14"/>
      <c r="C159" s="4" t="s">
        <v>80</v>
      </c>
    </row>
    <row r="160" spans="1:9">
      <c r="A160" s="11"/>
      <c r="B160" s="14"/>
      <c r="C160" s="4" t="s">
        <v>73</v>
      </c>
    </row>
    <row r="161" spans="1:9" ht="25.5">
      <c r="A161" s="12">
        <v>19</v>
      </c>
      <c r="B161" s="15" t="s">
        <v>82</v>
      </c>
      <c r="C161" s="4" t="s">
        <v>81</v>
      </c>
      <c r="D161" s="6">
        <f>ROUND( 60,2 )</f>
        <v>60</v>
      </c>
      <c r="E161" s="4" t="s">
        <v>17</v>
      </c>
      <c r="F161" s="5" t="s">
        <v>11</v>
      </c>
      <c r="G161" s="7">
        <v>0</v>
      </c>
      <c r="H161" s="6">
        <f>ROUND( D$161*G161,0 )</f>
        <v>0</v>
      </c>
    </row>
    <row r="162" spans="1:9">
      <c r="A162" s="11"/>
      <c r="B162" s="14"/>
      <c r="F162" s="5" t="s">
        <v>12</v>
      </c>
      <c r="G162" s="7">
        <v>0</v>
      </c>
      <c r="I162" s="6">
        <f>ROUND( D$161*G162,0 )</f>
        <v>0</v>
      </c>
    </row>
    <row r="163" spans="1:9">
      <c r="A163" s="11"/>
      <c r="B163" s="14"/>
      <c r="F163" s="5" t="s">
        <v>13</v>
      </c>
      <c r="G163" s="7">
        <v>0</v>
      </c>
    </row>
    <row r="164" spans="1:9">
      <c r="A164" s="11"/>
      <c r="B164" s="14"/>
    </row>
    <row r="165" spans="1:9">
      <c r="A165" s="11"/>
      <c r="B165" s="14"/>
    </row>
    <row r="166" spans="1:9">
      <c r="A166" s="11"/>
      <c r="B166" s="14"/>
      <c r="C166" s="4" t="s">
        <v>83</v>
      </c>
    </row>
    <row r="167" spans="1:9" ht="25.5">
      <c r="A167" s="12">
        <v>20</v>
      </c>
      <c r="B167" s="15" t="s">
        <v>85</v>
      </c>
      <c r="C167" s="4" t="s">
        <v>84</v>
      </c>
      <c r="D167" s="6">
        <f>ROUND( 1,2 )</f>
        <v>1</v>
      </c>
      <c r="E167" s="4" t="s">
        <v>24</v>
      </c>
      <c r="F167" s="5" t="s">
        <v>11</v>
      </c>
      <c r="G167" s="7">
        <v>0</v>
      </c>
      <c r="H167" s="6">
        <f>ROUND( D$167*G167,0 )</f>
        <v>0</v>
      </c>
    </row>
    <row r="168" spans="1:9">
      <c r="A168" s="11"/>
      <c r="B168" s="14"/>
      <c r="F168" s="5" t="s">
        <v>12</v>
      </c>
      <c r="G168" s="7">
        <v>0</v>
      </c>
      <c r="I168" s="6">
        <f>ROUND( D$167*G168,2 )</f>
        <v>0</v>
      </c>
    </row>
    <row r="169" spans="1:9">
      <c r="A169" s="11"/>
      <c r="B169" s="14"/>
      <c r="F169" s="5" t="s">
        <v>13</v>
      </c>
      <c r="G169" s="7">
        <v>0</v>
      </c>
    </row>
    <row r="170" spans="1:9">
      <c r="A170" s="11"/>
      <c r="B170" s="14"/>
    </row>
    <row r="171" spans="1:9">
      <c r="A171" s="11"/>
      <c r="B171" s="14"/>
    </row>
    <row r="172" spans="1:9">
      <c r="A172" s="11"/>
      <c r="B172" s="14"/>
      <c r="C172" s="4" t="s">
        <v>86</v>
      </c>
    </row>
    <row r="173" spans="1:9" ht="25.5">
      <c r="A173" s="12">
        <v>21</v>
      </c>
      <c r="B173" s="15" t="s">
        <v>88</v>
      </c>
      <c r="C173" s="4" t="s">
        <v>87</v>
      </c>
      <c r="D173" s="6">
        <f>ROUND( 2,2 )</f>
        <v>2</v>
      </c>
      <c r="E173" s="4" t="s">
        <v>24</v>
      </c>
      <c r="F173" s="5" t="s">
        <v>11</v>
      </c>
      <c r="G173" s="7">
        <v>0</v>
      </c>
      <c r="H173" s="6">
        <f>ROUND( D$173*G173,0 )</f>
        <v>0</v>
      </c>
    </row>
    <row r="174" spans="1:9">
      <c r="A174" s="11"/>
      <c r="B174" s="14"/>
      <c r="F174" s="5" t="s">
        <v>12</v>
      </c>
      <c r="G174" s="7">
        <v>0</v>
      </c>
      <c r="I174" s="6">
        <f>ROUND( D$173*G174,2 )</f>
        <v>0</v>
      </c>
    </row>
    <row r="175" spans="1:9">
      <c r="A175" s="11"/>
      <c r="B175" s="14"/>
      <c r="F175" s="5" t="s">
        <v>13</v>
      </c>
      <c r="G175" s="7">
        <v>0</v>
      </c>
    </row>
    <row r="176" spans="1:9">
      <c r="A176" s="11"/>
      <c r="B176" s="14"/>
    </row>
    <row r="177" spans="1:9">
      <c r="A177" s="11"/>
      <c r="B177" s="14"/>
    </row>
    <row r="178" spans="1:9">
      <c r="A178" s="11"/>
      <c r="B178" s="14"/>
      <c r="C178" s="4" t="s">
        <v>89</v>
      </c>
    </row>
    <row r="179" spans="1:9" ht="25.5">
      <c r="A179" s="12">
        <v>22</v>
      </c>
      <c r="B179" s="15" t="s">
        <v>91</v>
      </c>
      <c r="C179" s="4" t="s">
        <v>90</v>
      </c>
      <c r="D179" s="6">
        <f>ROUND( 4,2 )</f>
        <v>4</v>
      </c>
      <c r="E179" s="4" t="s">
        <v>24</v>
      </c>
      <c r="F179" s="5" t="s">
        <v>11</v>
      </c>
      <c r="G179" s="7">
        <v>0</v>
      </c>
      <c r="H179" s="6">
        <f>ROUND( D$179*G179,0 )</f>
        <v>0</v>
      </c>
    </row>
    <row r="180" spans="1:9">
      <c r="A180" s="11"/>
      <c r="B180" s="14"/>
      <c r="F180" s="5" t="s">
        <v>12</v>
      </c>
      <c r="G180" s="7">
        <v>0</v>
      </c>
      <c r="I180" s="6">
        <f>ROUND( D$179*G180,2 )</f>
        <v>0</v>
      </c>
    </row>
    <row r="181" spans="1:9">
      <c r="A181" s="11"/>
      <c r="B181" s="14"/>
      <c r="F181" s="5" t="s">
        <v>13</v>
      </c>
      <c r="G181" s="7">
        <v>0</v>
      </c>
    </row>
    <row r="182" spans="1:9">
      <c r="A182" s="11"/>
      <c r="B182" s="14"/>
    </row>
    <row r="183" spans="1:9">
      <c r="A183" s="11"/>
      <c r="B183" s="14"/>
    </row>
    <row r="184" spans="1:9">
      <c r="A184" s="11"/>
      <c r="B184" s="14"/>
      <c r="C184" s="4" t="s">
        <v>92</v>
      </c>
    </row>
    <row r="185" spans="1:9" ht="25.5">
      <c r="A185" s="12">
        <v>23</v>
      </c>
      <c r="B185" s="15" t="s">
        <v>94</v>
      </c>
      <c r="C185" s="4" t="s">
        <v>93</v>
      </c>
      <c r="D185" s="6">
        <f>ROUND( 3,2 )</f>
        <v>3</v>
      </c>
      <c r="E185" s="4" t="s">
        <v>24</v>
      </c>
      <c r="F185" s="5" t="s">
        <v>11</v>
      </c>
      <c r="G185" s="7">
        <v>0</v>
      </c>
      <c r="H185" s="6">
        <f>ROUND( D$185*G185,0 )</f>
        <v>0</v>
      </c>
    </row>
    <row r="186" spans="1:9">
      <c r="A186" s="11"/>
      <c r="B186" s="14"/>
      <c r="F186" s="5" t="s">
        <v>12</v>
      </c>
      <c r="G186" s="7">
        <v>0</v>
      </c>
      <c r="I186" s="6">
        <f>ROUND( D$185*G186,0 )</f>
        <v>0</v>
      </c>
    </row>
    <row r="187" spans="1:9">
      <c r="A187" s="11"/>
      <c r="B187" s="14"/>
      <c r="F187" s="5" t="s">
        <v>13</v>
      </c>
      <c r="G187" s="7">
        <v>0</v>
      </c>
    </row>
    <row r="188" spans="1:9">
      <c r="A188" s="11"/>
      <c r="B188" s="14"/>
    </row>
    <row r="189" spans="1:9">
      <c r="A189" s="11"/>
      <c r="B189" s="14"/>
    </row>
    <row r="190" spans="1:9">
      <c r="A190" s="11"/>
      <c r="B190" s="14"/>
      <c r="C190" s="4" t="s">
        <v>95</v>
      </c>
    </row>
    <row r="191" spans="1:9" ht="25.5">
      <c r="A191" s="12">
        <v>24</v>
      </c>
      <c r="B191" s="15" t="s">
        <v>97</v>
      </c>
      <c r="C191" s="4" t="s">
        <v>96</v>
      </c>
      <c r="D191" s="6">
        <f>ROUND( 1,2 )</f>
        <v>1</v>
      </c>
      <c r="E191" s="4" t="s">
        <v>98</v>
      </c>
      <c r="F191" s="5" t="s">
        <v>11</v>
      </c>
      <c r="G191" s="7">
        <v>0</v>
      </c>
      <c r="H191" s="6">
        <f>ROUND( D$191*G191,2 )</f>
        <v>0</v>
      </c>
    </row>
    <row r="192" spans="1:9">
      <c r="A192" s="11"/>
      <c r="B192" s="14"/>
      <c r="F192" s="5" t="s">
        <v>12</v>
      </c>
      <c r="G192" s="7">
        <v>0</v>
      </c>
      <c r="I192" s="6">
        <f>ROUND( D$191*G192,0 )</f>
        <v>0</v>
      </c>
    </row>
    <row r="193" spans="1:9">
      <c r="A193" s="11"/>
      <c r="B193" s="14"/>
      <c r="F193" s="5" t="s">
        <v>13</v>
      </c>
      <c r="G193" s="7">
        <v>0</v>
      </c>
    </row>
    <row r="194" spans="1:9">
      <c r="A194" s="11"/>
      <c r="B194" s="14"/>
    </row>
    <row r="195" spans="1:9">
      <c r="A195" s="11"/>
      <c r="B195" s="14"/>
    </row>
    <row r="196" spans="1:9">
      <c r="A196" s="11"/>
      <c r="B196" s="14"/>
      <c r="C196" s="4" t="s">
        <v>99</v>
      </c>
    </row>
    <row r="197" spans="1:9">
      <c r="A197" s="11"/>
      <c r="B197" s="14"/>
      <c r="C197" s="4" t="s">
        <v>100</v>
      </c>
    </row>
    <row r="198" spans="1:9">
      <c r="A198" s="11"/>
      <c r="B198" s="14"/>
      <c r="C198" s="4" t="s">
        <v>101</v>
      </c>
    </row>
    <row r="199" spans="1:9">
      <c r="A199" s="11"/>
      <c r="B199" s="14"/>
      <c r="C199" s="4" t="s">
        <v>102</v>
      </c>
    </row>
    <row r="200" spans="1:9" ht="25.5">
      <c r="A200" s="12">
        <v>25</v>
      </c>
      <c r="B200" s="15" t="s">
        <v>104</v>
      </c>
      <c r="C200" s="4" t="s">
        <v>103</v>
      </c>
      <c r="D200" s="6">
        <f>ROUND( 25,2 )</f>
        <v>25</v>
      </c>
      <c r="E200" s="4" t="s">
        <v>24</v>
      </c>
      <c r="F200" s="5" t="s">
        <v>11</v>
      </c>
      <c r="G200" s="7">
        <v>0</v>
      </c>
      <c r="H200" s="6">
        <f>ROUND( D$200*G200,0 )</f>
        <v>0</v>
      </c>
    </row>
    <row r="201" spans="1:9">
      <c r="A201" s="11"/>
      <c r="B201" s="14"/>
      <c r="F201" s="5" t="s">
        <v>12</v>
      </c>
      <c r="G201" s="7">
        <v>0</v>
      </c>
      <c r="I201" s="6">
        <f>ROUND( D$200*G201,0 )</f>
        <v>0</v>
      </c>
    </row>
    <row r="202" spans="1:9">
      <c r="A202" s="11"/>
      <c r="B202" s="14"/>
      <c r="F202" s="5" t="s">
        <v>13</v>
      </c>
      <c r="G202" s="7">
        <v>0</v>
      </c>
    </row>
    <row r="203" spans="1:9">
      <c r="A203" s="11"/>
      <c r="B203" s="14"/>
    </row>
    <row r="204" spans="1:9">
      <c r="A204" s="11"/>
      <c r="B204" s="14"/>
    </row>
    <row r="205" spans="1:9">
      <c r="A205" s="11"/>
      <c r="B205" s="14"/>
      <c r="C205" s="4" t="s">
        <v>99</v>
      </c>
    </row>
    <row r="206" spans="1:9">
      <c r="A206" s="11"/>
      <c r="B206" s="14"/>
      <c r="C206" s="4" t="s">
        <v>105</v>
      </c>
    </row>
    <row r="207" spans="1:9">
      <c r="A207" s="11"/>
      <c r="B207" s="14"/>
      <c r="C207" s="4" t="s">
        <v>101</v>
      </c>
    </row>
    <row r="208" spans="1:9">
      <c r="A208" s="11"/>
      <c r="B208" s="14"/>
      <c r="C208" s="4" t="s">
        <v>102</v>
      </c>
    </row>
    <row r="209" spans="1:9" ht="25.5">
      <c r="A209" s="12">
        <v>26</v>
      </c>
      <c r="B209" s="15" t="s">
        <v>107</v>
      </c>
      <c r="C209" s="4" t="s">
        <v>106</v>
      </c>
      <c r="D209" s="6">
        <f>ROUND( 2,2 )</f>
        <v>2</v>
      </c>
      <c r="E209" s="4" t="s">
        <v>24</v>
      </c>
      <c r="F209" s="5" t="s">
        <v>11</v>
      </c>
      <c r="G209" s="7">
        <v>0</v>
      </c>
      <c r="H209" s="6">
        <f>ROUND( D$209*G209,0 )</f>
        <v>0</v>
      </c>
    </row>
    <row r="210" spans="1:9">
      <c r="A210" s="11"/>
      <c r="B210" s="14"/>
      <c r="F210" s="5" t="s">
        <v>12</v>
      </c>
      <c r="G210" s="7">
        <v>0</v>
      </c>
      <c r="I210" s="6">
        <f>ROUND( D$209*G210,2 )</f>
        <v>0</v>
      </c>
    </row>
    <row r="211" spans="1:9">
      <c r="A211" s="11"/>
      <c r="B211" s="14"/>
      <c r="F211" s="5" t="s">
        <v>13</v>
      </c>
      <c r="G211" s="7">
        <v>0</v>
      </c>
    </row>
    <row r="212" spans="1:9">
      <c r="A212" s="11"/>
      <c r="B212" s="14"/>
    </row>
    <row r="213" spans="1:9">
      <c r="A213" s="11"/>
      <c r="B213" s="14"/>
    </row>
    <row r="214" spans="1:9">
      <c r="A214" s="11"/>
      <c r="B214" s="14"/>
      <c r="C214" s="4" t="s">
        <v>108</v>
      </c>
    </row>
    <row r="215" spans="1:9">
      <c r="A215" s="11"/>
      <c r="B215" s="14"/>
      <c r="C215" s="4" t="s">
        <v>109</v>
      </c>
    </row>
    <row r="216" spans="1:9">
      <c r="A216" s="11"/>
      <c r="B216" s="14"/>
      <c r="C216" s="4" t="s">
        <v>110</v>
      </c>
    </row>
    <row r="217" spans="1:9">
      <c r="A217" s="11"/>
      <c r="B217" s="14"/>
      <c r="C217" s="4" t="s">
        <v>101</v>
      </c>
    </row>
    <row r="218" spans="1:9">
      <c r="A218" s="11"/>
      <c r="B218" s="14"/>
      <c r="C218" s="4" t="s">
        <v>102</v>
      </c>
    </row>
    <row r="219" spans="1:9" ht="25.5">
      <c r="A219" s="12">
        <v>27</v>
      </c>
      <c r="B219" s="15" t="s">
        <v>112</v>
      </c>
      <c r="C219" s="4" t="s">
        <v>111</v>
      </c>
      <c r="D219" s="6">
        <f>ROUND( 4,2 )</f>
        <v>4</v>
      </c>
      <c r="E219" s="4" t="s">
        <v>24</v>
      </c>
      <c r="F219" s="5" t="s">
        <v>11</v>
      </c>
      <c r="G219" s="7">
        <v>0</v>
      </c>
      <c r="H219" s="6">
        <f>ROUND( D$219*G219,0 )</f>
        <v>0</v>
      </c>
    </row>
    <row r="220" spans="1:9">
      <c r="A220" s="11"/>
      <c r="B220" s="14"/>
      <c r="F220" s="5" t="s">
        <v>12</v>
      </c>
      <c r="G220" s="7">
        <v>0</v>
      </c>
      <c r="I220" s="6">
        <f>ROUND( D$219*G220,2 )</f>
        <v>0</v>
      </c>
    </row>
    <row r="221" spans="1:9">
      <c r="A221" s="11"/>
      <c r="B221" s="14"/>
      <c r="F221" s="5" t="s">
        <v>13</v>
      </c>
      <c r="G221" s="7">
        <v>0</v>
      </c>
    </row>
    <row r="222" spans="1:9">
      <c r="A222" s="11"/>
      <c r="B222" s="14"/>
    </row>
    <row r="223" spans="1:9">
      <c r="A223" s="11"/>
      <c r="B223" s="14"/>
    </row>
    <row r="224" spans="1:9">
      <c r="A224" s="11"/>
      <c r="B224" s="14"/>
      <c r="C224" s="4" t="s">
        <v>113</v>
      </c>
    </row>
    <row r="225" spans="1:9">
      <c r="A225" s="11"/>
      <c r="B225" s="14"/>
      <c r="C225" s="4" t="s">
        <v>114</v>
      </c>
    </row>
    <row r="226" spans="1:9" ht="25.5">
      <c r="A226" s="12">
        <v>28</v>
      </c>
      <c r="B226" s="15" t="s">
        <v>116</v>
      </c>
      <c r="C226" s="4" t="s">
        <v>115</v>
      </c>
      <c r="D226" s="6">
        <f>ROUND( 2,2 )</f>
        <v>2</v>
      </c>
      <c r="E226" s="4" t="s">
        <v>117</v>
      </c>
      <c r="F226" s="5" t="s">
        <v>11</v>
      </c>
      <c r="G226" s="7">
        <v>0</v>
      </c>
      <c r="H226" s="6">
        <f>ROUND( D$226*G226,0 )</f>
        <v>0</v>
      </c>
    </row>
    <row r="227" spans="1:9">
      <c r="A227" s="11"/>
      <c r="B227" s="14"/>
      <c r="F227" s="5" t="s">
        <v>12</v>
      </c>
      <c r="G227" s="7">
        <v>0</v>
      </c>
      <c r="I227" s="6">
        <f>ROUND( D$226*G227,2 )</f>
        <v>0</v>
      </c>
    </row>
    <row r="228" spans="1:9">
      <c r="A228" s="11"/>
      <c r="B228" s="14"/>
      <c r="F228" s="5" t="s">
        <v>13</v>
      </c>
      <c r="G228" s="7">
        <v>0</v>
      </c>
    </row>
    <row r="229" spans="1:9">
      <c r="A229" s="11"/>
      <c r="B229" s="14"/>
    </row>
    <row r="230" spans="1:9">
      <c r="A230" s="11"/>
      <c r="B230" s="14"/>
    </row>
    <row r="231" spans="1:9">
      <c r="A231" s="11"/>
      <c r="B231" s="14"/>
      <c r="C231" s="4" t="s">
        <v>118</v>
      </c>
    </row>
    <row r="232" spans="1:9">
      <c r="A232" s="11"/>
      <c r="B232" s="14"/>
      <c r="C232" s="4" t="s">
        <v>119</v>
      </c>
    </row>
    <row r="233" spans="1:9">
      <c r="A233" s="11"/>
      <c r="B233" s="14"/>
      <c r="C233" s="4" t="s">
        <v>120</v>
      </c>
    </row>
    <row r="234" spans="1:9">
      <c r="A234" s="11"/>
      <c r="B234" s="14"/>
      <c r="C234" s="4" t="s">
        <v>121</v>
      </c>
    </row>
    <row r="235" spans="1:9">
      <c r="A235" s="11"/>
      <c r="B235" s="14"/>
      <c r="C235" s="4" t="s">
        <v>122</v>
      </c>
    </row>
    <row r="236" spans="1:9">
      <c r="A236" s="11"/>
      <c r="B236" s="14"/>
      <c r="C236" s="4" t="s">
        <v>123</v>
      </c>
    </row>
    <row r="237" spans="1:9" ht="25.5">
      <c r="A237" s="12">
        <v>29</v>
      </c>
      <c r="B237" s="15" t="s">
        <v>125</v>
      </c>
      <c r="C237" s="4" t="s">
        <v>124</v>
      </c>
      <c r="D237" s="6">
        <f>ROUND( 1,2 )</f>
        <v>1</v>
      </c>
      <c r="E237" s="4" t="s">
        <v>98</v>
      </c>
      <c r="F237" s="5" t="s">
        <v>11</v>
      </c>
      <c r="G237" s="7">
        <v>0</v>
      </c>
      <c r="H237" s="6">
        <f>ROUND( D$237*G237,0 )</f>
        <v>0</v>
      </c>
    </row>
    <row r="238" spans="1:9">
      <c r="A238" s="11"/>
      <c r="B238" s="14"/>
      <c r="F238" s="5" t="s">
        <v>12</v>
      </c>
      <c r="G238" s="7">
        <v>0</v>
      </c>
      <c r="I238" s="6">
        <f>ROUND( D$237*G238,2 )</f>
        <v>0</v>
      </c>
    </row>
    <row r="239" spans="1:9">
      <c r="A239" s="11"/>
      <c r="B239" s="14"/>
      <c r="F239" s="5" t="s">
        <v>13</v>
      </c>
      <c r="G239" s="7">
        <v>0</v>
      </c>
    </row>
    <row r="240" spans="1:9">
      <c r="A240" s="11"/>
      <c r="B240" s="14"/>
    </row>
    <row r="241" spans="1:9">
      <c r="A241" s="11"/>
      <c r="B241" s="14"/>
    </row>
    <row r="242" spans="1:9">
      <c r="A242" s="11"/>
      <c r="B242" s="14"/>
      <c r="C242" s="4" t="s">
        <v>126</v>
      </c>
    </row>
    <row r="243" spans="1:9">
      <c r="A243" s="11"/>
      <c r="B243" s="14"/>
      <c r="C243" s="4" t="s">
        <v>127</v>
      </c>
    </row>
    <row r="244" spans="1:9">
      <c r="A244" s="11"/>
      <c r="B244" s="14"/>
      <c r="C244" s="4" t="s">
        <v>128</v>
      </c>
    </row>
    <row r="245" spans="1:9" ht="25.5">
      <c r="A245" s="12">
        <v>30</v>
      </c>
      <c r="B245" s="15" t="s">
        <v>130</v>
      </c>
      <c r="C245" s="4" t="s">
        <v>129</v>
      </c>
      <c r="D245" s="6">
        <f>ROUND( 5,2 )</f>
        <v>5</v>
      </c>
      <c r="E245" s="4" t="s">
        <v>24</v>
      </c>
      <c r="F245" s="5" t="s">
        <v>11</v>
      </c>
      <c r="G245" s="7">
        <v>0</v>
      </c>
      <c r="H245" s="6">
        <f>ROUND( D$245*G245,0 )</f>
        <v>0</v>
      </c>
    </row>
    <row r="246" spans="1:9">
      <c r="A246" s="11"/>
      <c r="B246" s="14"/>
      <c r="F246" s="5" t="s">
        <v>12</v>
      </c>
      <c r="G246" s="7">
        <v>0</v>
      </c>
      <c r="I246" s="6">
        <f>ROUND( D$245*G246,2 )</f>
        <v>0</v>
      </c>
    </row>
    <row r="247" spans="1:9">
      <c r="A247" s="11"/>
      <c r="B247" s="14"/>
      <c r="F247" s="5" t="s">
        <v>13</v>
      </c>
      <c r="G247" s="7">
        <v>0</v>
      </c>
    </row>
    <row r="248" spans="1:9">
      <c r="A248" s="11"/>
      <c r="B248" s="14"/>
    </row>
    <row r="249" spans="1:9">
      <c r="A249" s="11"/>
      <c r="B249" s="14"/>
    </row>
    <row r="250" spans="1:9">
      <c r="A250" s="11"/>
      <c r="B250" s="14"/>
      <c r="C250" s="4" t="s">
        <v>131</v>
      </c>
    </row>
    <row r="251" spans="1:9">
      <c r="A251" s="11"/>
      <c r="B251" s="14"/>
      <c r="C251" s="4" t="s">
        <v>132</v>
      </c>
    </row>
    <row r="252" spans="1:9">
      <c r="A252" s="11"/>
      <c r="B252" s="14"/>
      <c r="C252" s="4" t="s">
        <v>133</v>
      </c>
    </row>
    <row r="253" spans="1:9">
      <c r="A253" s="11"/>
      <c r="B253" s="14"/>
      <c r="C253" s="4" t="s">
        <v>134</v>
      </c>
    </row>
    <row r="254" spans="1:9" ht="25.5">
      <c r="A254" s="12">
        <v>31</v>
      </c>
      <c r="B254" s="15" t="s">
        <v>136</v>
      </c>
      <c r="C254" s="4" t="s">
        <v>135</v>
      </c>
      <c r="D254" s="6">
        <f>ROUND( 2,2 )</f>
        <v>2</v>
      </c>
      <c r="E254" s="4" t="s">
        <v>24</v>
      </c>
      <c r="F254" s="5" t="s">
        <v>11</v>
      </c>
      <c r="G254" s="7">
        <v>0</v>
      </c>
      <c r="H254" s="6">
        <f>ROUND( D$254*G254,0 )</f>
        <v>0</v>
      </c>
    </row>
    <row r="255" spans="1:9">
      <c r="A255" s="11"/>
      <c r="B255" s="14"/>
      <c r="F255" s="5" t="s">
        <v>12</v>
      </c>
      <c r="G255" s="7">
        <v>0</v>
      </c>
      <c r="I255" s="6">
        <f>ROUND( D$254*G255,0 )</f>
        <v>0</v>
      </c>
    </row>
    <row r="256" spans="1:9">
      <c r="A256" s="11"/>
      <c r="B256" s="14"/>
      <c r="F256" s="5" t="s">
        <v>13</v>
      </c>
      <c r="G256" s="7">
        <v>0</v>
      </c>
    </row>
    <row r="257" spans="1:9">
      <c r="A257" s="11"/>
      <c r="B257" s="14"/>
    </row>
    <row r="258" spans="1:9">
      <c r="A258" s="11"/>
      <c r="B258" s="14"/>
    </row>
    <row r="259" spans="1:9">
      <c r="A259" s="11"/>
      <c r="B259" s="14"/>
      <c r="C259" s="4" t="s">
        <v>137</v>
      </c>
    </row>
    <row r="260" spans="1:9">
      <c r="A260" s="11"/>
      <c r="B260" s="14"/>
      <c r="C260" s="4" t="s">
        <v>138</v>
      </c>
    </row>
    <row r="261" spans="1:9">
      <c r="A261" s="11"/>
      <c r="B261" s="14"/>
      <c r="C261" s="4" t="s">
        <v>139</v>
      </c>
    </row>
    <row r="262" spans="1:9">
      <c r="A262" s="11"/>
      <c r="B262" s="14"/>
      <c r="C262" s="4" t="s">
        <v>140</v>
      </c>
    </row>
    <row r="263" spans="1:9" ht="25.5">
      <c r="A263" s="12">
        <v>32</v>
      </c>
      <c r="B263" s="15" t="s">
        <v>142</v>
      </c>
      <c r="C263" s="4" t="s">
        <v>141</v>
      </c>
      <c r="D263" s="6">
        <f>ROUND( 3,2 )</f>
        <v>3</v>
      </c>
      <c r="E263" s="4" t="s">
        <v>24</v>
      </c>
      <c r="F263" s="5" t="s">
        <v>11</v>
      </c>
      <c r="G263" s="7">
        <v>0</v>
      </c>
      <c r="H263" s="6">
        <f>ROUND( D$263*G263,0 )</f>
        <v>0</v>
      </c>
    </row>
    <row r="264" spans="1:9">
      <c r="A264" s="11"/>
      <c r="B264" s="14"/>
      <c r="F264" s="5" t="s">
        <v>12</v>
      </c>
      <c r="G264" s="7">
        <v>0</v>
      </c>
      <c r="I264" s="6">
        <f>ROUND( D$263*G264,0 )</f>
        <v>0</v>
      </c>
    </row>
    <row r="265" spans="1:9">
      <c r="A265" s="11"/>
      <c r="B265" s="14"/>
      <c r="F265" s="5" t="s">
        <v>13</v>
      </c>
      <c r="G265" s="7">
        <v>0</v>
      </c>
    </row>
    <row r="266" spans="1:9">
      <c r="A266" s="11"/>
      <c r="B266" s="14"/>
    </row>
    <row r="267" spans="1:9">
      <c r="A267" s="11"/>
      <c r="B267" s="14"/>
    </row>
    <row r="268" spans="1:9">
      <c r="A268" s="11"/>
      <c r="B268" s="14"/>
      <c r="C268" s="4" t="s">
        <v>143</v>
      </c>
    </row>
    <row r="269" spans="1:9">
      <c r="A269" s="11"/>
      <c r="B269" s="14"/>
      <c r="C269" s="4" t="s">
        <v>144</v>
      </c>
    </row>
    <row r="270" spans="1:9">
      <c r="A270" s="11"/>
      <c r="B270" s="14"/>
      <c r="C270" s="4" t="s">
        <v>145</v>
      </c>
    </row>
    <row r="271" spans="1:9" ht="25.5">
      <c r="A271" s="12">
        <v>33</v>
      </c>
      <c r="B271" s="15" t="s">
        <v>147</v>
      </c>
      <c r="C271" s="4" t="s">
        <v>146</v>
      </c>
      <c r="D271" s="6">
        <f>ROUND( 7,2 )</f>
        <v>7</v>
      </c>
      <c r="E271" s="4" t="s">
        <v>24</v>
      </c>
      <c r="F271" s="5" t="s">
        <v>11</v>
      </c>
      <c r="G271" s="7">
        <v>0</v>
      </c>
      <c r="H271" s="6">
        <f>ROUND( D$271*G271,0 )</f>
        <v>0</v>
      </c>
    </row>
    <row r="272" spans="1:9">
      <c r="A272" s="11"/>
      <c r="B272" s="14"/>
      <c r="F272" s="5" t="s">
        <v>12</v>
      </c>
      <c r="G272" s="7">
        <v>0</v>
      </c>
      <c r="I272" s="6">
        <f>ROUND( D$271*G272,0 )</f>
        <v>0</v>
      </c>
    </row>
    <row r="273" spans="1:9">
      <c r="A273" s="11"/>
      <c r="B273" s="14"/>
      <c r="F273" s="5" t="s">
        <v>13</v>
      </c>
      <c r="G273" s="7">
        <v>0</v>
      </c>
    </row>
    <row r="274" spans="1:9">
      <c r="A274" s="11"/>
      <c r="B274" s="14"/>
    </row>
    <row r="275" spans="1:9">
      <c r="A275" s="11"/>
      <c r="B275" s="14"/>
    </row>
    <row r="276" spans="1:9">
      <c r="A276" s="11"/>
      <c r="B276" s="14"/>
      <c r="C276" s="4" t="s">
        <v>148</v>
      </c>
    </row>
    <row r="277" spans="1:9">
      <c r="A277" s="11"/>
      <c r="B277" s="14"/>
      <c r="C277" s="4" t="s">
        <v>127</v>
      </c>
    </row>
    <row r="278" spans="1:9" ht="25.5">
      <c r="A278" s="12">
        <v>34</v>
      </c>
      <c r="B278" s="15" t="s">
        <v>150</v>
      </c>
      <c r="C278" s="4" t="s">
        <v>149</v>
      </c>
      <c r="D278" s="6">
        <f>ROUND( 2,2 )</f>
        <v>2</v>
      </c>
      <c r="E278" s="4" t="s">
        <v>24</v>
      </c>
      <c r="F278" s="5" t="s">
        <v>11</v>
      </c>
      <c r="G278" s="7">
        <v>0</v>
      </c>
      <c r="H278" s="6">
        <f>ROUND( D$278*G278,0 )</f>
        <v>0</v>
      </c>
    </row>
    <row r="279" spans="1:9">
      <c r="A279" s="11"/>
      <c r="B279" s="14"/>
      <c r="F279" s="5" t="s">
        <v>12</v>
      </c>
      <c r="G279" s="7">
        <v>0</v>
      </c>
      <c r="I279" s="6">
        <f>ROUND( D$278*G279,2 )</f>
        <v>0</v>
      </c>
    </row>
    <row r="280" spans="1:9">
      <c r="A280" s="11"/>
      <c r="B280" s="14"/>
      <c r="F280" s="5" t="s">
        <v>13</v>
      </c>
      <c r="G280" s="7">
        <v>0</v>
      </c>
    </row>
    <row r="281" spans="1:9">
      <c r="A281" s="11"/>
      <c r="B281" s="14"/>
    </row>
    <row r="282" spans="1:9">
      <c r="A282" s="11"/>
      <c r="B282" s="14"/>
    </row>
    <row r="283" spans="1:9">
      <c r="A283" s="11"/>
      <c r="B283" s="14"/>
      <c r="C283" s="4" t="s">
        <v>151</v>
      </c>
    </row>
    <row r="284" spans="1:9">
      <c r="A284" s="11"/>
      <c r="B284" s="14"/>
      <c r="C284" s="4" t="s">
        <v>152</v>
      </c>
    </row>
    <row r="285" spans="1:9">
      <c r="A285" s="11"/>
      <c r="B285" s="14"/>
      <c r="C285" s="4" t="s">
        <v>153</v>
      </c>
    </row>
    <row r="286" spans="1:9" ht="25.5">
      <c r="A286" s="12">
        <v>35</v>
      </c>
      <c r="B286" s="15" t="s">
        <v>155</v>
      </c>
      <c r="C286" s="4" t="s">
        <v>154</v>
      </c>
      <c r="D286" s="6">
        <f>ROUND( 14,2 )</f>
        <v>14</v>
      </c>
      <c r="E286" s="4" t="s">
        <v>24</v>
      </c>
      <c r="F286" s="5" t="s">
        <v>11</v>
      </c>
      <c r="G286" s="7">
        <v>0</v>
      </c>
      <c r="H286" s="6">
        <f>ROUND( D$286*G286,0 )</f>
        <v>0</v>
      </c>
    </row>
    <row r="287" spans="1:9">
      <c r="A287" s="11"/>
      <c r="B287" s="14"/>
      <c r="F287" s="5" t="s">
        <v>12</v>
      </c>
      <c r="G287" s="7">
        <v>0</v>
      </c>
      <c r="I287" s="6">
        <f>ROUND( D$286*G287,2 )</f>
        <v>0</v>
      </c>
    </row>
    <row r="288" spans="1:9">
      <c r="A288" s="11"/>
      <c r="B288" s="14"/>
      <c r="F288" s="5" t="s">
        <v>13</v>
      </c>
      <c r="G288" s="7">
        <v>0</v>
      </c>
    </row>
    <row r="289" spans="1:9">
      <c r="A289" s="11"/>
      <c r="B289" s="14"/>
    </row>
    <row r="290" spans="1:9">
      <c r="A290" s="11"/>
      <c r="B290" s="14"/>
    </row>
    <row r="291" spans="1:9">
      <c r="A291" s="11"/>
      <c r="B291" s="14"/>
      <c r="C291" s="4" t="s">
        <v>156</v>
      </c>
    </row>
    <row r="292" spans="1:9">
      <c r="A292" s="11"/>
      <c r="B292" s="14"/>
      <c r="C292" s="4" t="s">
        <v>157</v>
      </c>
    </row>
    <row r="293" spans="1:9">
      <c r="A293" s="11"/>
      <c r="B293" s="14"/>
      <c r="C293" s="4" t="s">
        <v>158</v>
      </c>
    </row>
    <row r="294" spans="1:9">
      <c r="A294" s="11"/>
      <c r="B294" s="14"/>
      <c r="C294" s="4" t="s">
        <v>159</v>
      </c>
    </row>
    <row r="295" spans="1:9" ht="25.5">
      <c r="A295" s="12">
        <v>36</v>
      </c>
      <c r="B295" s="15" t="s">
        <v>161</v>
      </c>
      <c r="C295" s="4" t="s">
        <v>160</v>
      </c>
      <c r="D295" s="6">
        <f>ROUND( 14,2 )</f>
        <v>14</v>
      </c>
      <c r="E295" s="4" t="s">
        <v>24</v>
      </c>
      <c r="F295" s="5" t="s">
        <v>11</v>
      </c>
      <c r="G295" s="7">
        <v>0</v>
      </c>
      <c r="H295" s="6">
        <f>ROUND( D$295*G295,0 )</f>
        <v>0</v>
      </c>
    </row>
    <row r="296" spans="1:9">
      <c r="A296" s="11"/>
      <c r="B296" s="14"/>
      <c r="F296" s="5" t="s">
        <v>12</v>
      </c>
      <c r="G296" s="7">
        <v>0</v>
      </c>
      <c r="I296" s="6">
        <f>ROUND( D$295*G296,0 )</f>
        <v>0</v>
      </c>
    </row>
    <row r="297" spans="1:9">
      <c r="A297" s="11"/>
      <c r="B297" s="14"/>
      <c r="F297" s="5" t="s">
        <v>13</v>
      </c>
      <c r="G297" s="7">
        <v>0</v>
      </c>
    </row>
    <row r="298" spans="1:9">
      <c r="A298" s="11"/>
      <c r="B298" s="14"/>
    </row>
    <row r="299" spans="1:9">
      <c r="A299" s="11"/>
      <c r="B299" s="14"/>
    </row>
    <row r="300" spans="1:9">
      <c r="A300" s="11"/>
      <c r="B300" s="14"/>
      <c r="C300" s="4" t="s">
        <v>162</v>
      </c>
    </row>
    <row r="301" spans="1:9" ht="25.5">
      <c r="A301" s="12">
        <v>37</v>
      </c>
      <c r="B301" s="15" t="s">
        <v>163</v>
      </c>
      <c r="C301" s="4"/>
      <c r="D301" s="6">
        <f>ROUND( 1,2 )</f>
        <v>1</v>
      </c>
      <c r="E301" s="4" t="s">
        <v>24</v>
      </c>
      <c r="F301" s="5" t="s">
        <v>11</v>
      </c>
      <c r="G301" s="7">
        <v>0</v>
      </c>
      <c r="H301" s="6">
        <f>ROUND( D$301*G301,0 )</f>
        <v>0</v>
      </c>
    </row>
    <row r="302" spans="1:9">
      <c r="A302" s="11"/>
      <c r="B302" s="14"/>
      <c r="F302" s="5" t="s">
        <v>12</v>
      </c>
      <c r="G302" s="7">
        <v>0</v>
      </c>
      <c r="I302" s="6">
        <f>ROUND( D$301*G302,2 )</f>
        <v>0</v>
      </c>
    </row>
    <row r="303" spans="1:9">
      <c r="A303" s="11"/>
      <c r="B303" s="14"/>
      <c r="F303" s="5" t="s">
        <v>13</v>
      </c>
      <c r="G303" s="7">
        <v>0</v>
      </c>
    </row>
    <row r="304" spans="1:9">
      <c r="A304" s="11"/>
      <c r="B304" s="14"/>
    </row>
    <row r="305" spans="1:9">
      <c r="A305" s="11"/>
      <c r="B305" s="14"/>
    </row>
    <row r="306" spans="1:9">
      <c r="A306" s="11"/>
      <c r="B306" s="14"/>
      <c r="C306" s="4" t="s">
        <v>164</v>
      </c>
    </row>
    <row r="307" spans="1:9">
      <c r="A307" s="11"/>
      <c r="B307" s="14"/>
      <c r="C307" s="4" t="s">
        <v>165</v>
      </c>
    </row>
    <row r="308" spans="1:9">
      <c r="A308" s="11"/>
      <c r="B308" s="14"/>
      <c r="C308" s="4" t="s">
        <v>166</v>
      </c>
    </row>
    <row r="309" spans="1:9" ht="25.5">
      <c r="A309" s="12">
        <v>38</v>
      </c>
      <c r="B309" s="15" t="s">
        <v>168</v>
      </c>
      <c r="C309" s="4" t="s">
        <v>167</v>
      </c>
      <c r="D309" s="6">
        <f>ROUND( 5,2 )</f>
        <v>5</v>
      </c>
      <c r="E309" s="4" t="s">
        <v>24</v>
      </c>
      <c r="F309" s="5" t="s">
        <v>11</v>
      </c>
      <c r="G309" s="7">
        <v>0</v>
      </c>
      <c r="H309" s="6">
        <f>ROUND( D$309*G309,0 )</f>
        <v>0</v>
      </c>
    </row>
    <row r="310" spans="1:9">
      <c r="A310" s="11"/>
      <c r="B310" s="14"/>
      <c r="F310" s="5" t="s">
        <v>12</v>
      </c>
      <c r="G310" s="7">
        <v>0</v>
      </c>
      <c r="I310" s="6">
        <f>ROUND( D$309*G310,2 )</f>
        <v>0</v>
      </c>
    </row>
    <row r="311" spans="1:9">
      <c r="A311" s="11"/>
      <c r="B311" s="14"/>
      <c r="F311" s="5" t="s">
        <v>13</v>
      </c>
      <c r="G311" s="7">
        <v>0</v>
      </c>
    </row>
    <row r="312" spans="1:9">
      <c r="A312" s="11"/>
      <c r="B312" s="14"/>
    </row>
    <row r="313" spans="1:9">
      <c r="A313" s="11"/>
      <c r="B313" s="14"/>
    </row>
    <row r="314" spans="1:9">
      <c r="A314" s="11"/>
      <c r="B314" s="14"/>
      <c r="C314" s="4" t="s">
        <v>169</v>
      </c>
    </row>
    <row r="315" spans="1:9">
      <c r="A315" s="11"/>
      <c r="B315" s="14"/>
      <c r="C315" s="4" t="s">
        <v>170</v>
      </c>
    </row>
    <row r="316" spans="1:9" ht="25.5">
      <c r="A316" s="12">
        <v>39</v>
      </c>
      <c r="B316" s="15" t="s">
        <v>172</v>
      </c>
      <c r="C316" s="4" t="s">
        <v>171</v>
      </c>
      <c r="D316" s="6">
        <f>ROUND( 50,2 )</f>
        <v>50</v>
      </c>
      <c r="E316" s="4" t="s">
        <v>17</v>
      </c>
      <c r="F316" s="5" t="s">
        <v>11</v>
      </c>
      <c r="G316" s="7">
        <v>0</v>
      </c>
      <c r="H316" s="6">
        <f>ROUND( D$316*G316,2 )</f>
        <v>0</v>
      </c>
    </row>
    <row r="317" spans="1:9">
      <c r="A317" s="11"/>
      <c r="B317" s="14"/>
      <c r="F317" s="5" t="s">
        <v>12</v>
      </c>
      <c r="G317" s="7">
        <v>0</v>
      </c>
      <c r="I317" s="6">
        <f>ROUND( D$316*G317,0 )</f>
        <v>0</v>
      </c>
    </row>
    <row r="318" spans="1:9">
      <c r="A318" s="11"/>
      <c r="B318" s="14"/>
      <c r="F318" s="5" t="s">
        <v>13</v>
      </c>
      <c r="G318" s="7">
        <v>0</v>
      </c>
    </row>
    <row r="319" spans="1:9">
      <c r="A319" s="11"/>
      <c r="B319" s="14"/>
    </row>
    <row r="320" spans="1:9">
      <c r="A320" s="11"/>
      <c r="B320" s="14"/>
    </row>
    <row r="321" spans="1:9">
      <c r="A321" s="11"/>
      <c r="B321" s="14"/>
      <c r="C321" s="4" t="s">
        <v>173</v>
      </c>
    </row>
    <row r="322" spans="1:9" ht="25.5">
      <c r="A322" s="12">
        <v>40</v>
      </c>
      <c r="B322" s="15" t="s">
        <v>174</v>
      </c>
      <c r="C322" s="4"/>
      <c r="D322" s="6">
        <f>ROUND( 1,2 )</f>
        <v>1</v>
      </c>
      <c r="E322" s="4" t="s">
        <v>98</v>
      </c>
      <c r="F322" s="5" t="s">
        <v>11</v>
      </c>
      <c r="G322" s="7">
        <v>0</v>
      </c>
      <c r="H322" s="6">
        <f>ROUND( D$322*G322,0 )</f>
        <v>0</v>
      </c>
    </row>
    <row r="323" spans="1:9">
      <c r="A323" s="11"/>
      <c r="B323" s="14"/>
      <c r="F323" s="5" t="s">
        <v>12</v>
      </c>
      <c r="G323" s="7">
        <v>0</v>
      </c>
      <c r="I323" s="6">
        <f>ROUND( D$322*G323,0 )</f>
        <v>0</v>
      </c>
    </row>
    <row r="324" spans="1:9">
      <c r="A324" s="11"/>
      <c r="B324" s="14"/>
      <c r="F324" s="5" t="s">
        <v>13</v>
      </c>
      <c r="G324" s="7">
        <v>0</v>
      </c>
    </row>
    <row r="325" spans="1:9">
      <c r="A325" s="11"/>
      <c r="B325" s="14"/>
    </row>
    <row r="326" spans="1:9">
      <c r="A326" s="11"/>
      <c r="B326" s="14"/>
    </row>
    <row r="327" spans="1:9">
      <c r="A327" s="11"/>
      <c r="B327" s="14"/>
      <c r="C327" s="4" t="s">
        <v>175</v>
      </c>
    </row>
    <row r="328" spans="1:9" ht="25.5">
      <c r="A328" s="12">
        <v>41</v>
      </c>
      <c r="B328" s="15" t="s">
        <v>177</v>
      </c>
      <c r="C328" s="4" t="s">
        <v>176</v>
      </c>
      <c r="D328" s="6">
        <f>ROUND( 2,2 )</f>
        <v>2</v>
      </c>
      <c r="E328" s="4" t="s">
        <v>24</v>
      </c>
      <c r="F328" s="5" t="s">
        <v>11</v>
      </c>
      <c r="G328" s="7">
        <v>0</v>
      </c>
      <c r="H328" s="6">
        <f>ROUND( D$328*G328,0 )</f>
        <v>0</v>
      </c>
    </row>
    <row r="329" spans="1:9">
      <c r="A329" s="11"/>
      <c r="B329" s="14"/>
      <c r="F329" s="5" t="s">
        <v>12</v>
      </c>
      <c r="G329" s="7">
        <v>0</v>
      </c>
      <c r="I329" s="6">
        <f>ROUND( D$328*G329,0 )</f>
        <v>0</v>
      </c>
    </row>
    <row r="330" spans="1:9">
      <c r="A330" s="11"/>
      <c r="B330" s="14"/>
      <c r="F330" s="5" t="s">
        <v>13</v>
      </c>
      <c r="G330" s="7">
        <v>0</v>
      </c>
    </row>
    <row r="331" spans="1:9">
      <c r="A331" s="11"/>
      <c r="B331" s="14"/>
    </row>
    <row r="332" spans="1:9">
      <c r="A332" s="11"/>
      <c r="B332" s="14"/>
    </row>
    <row r="333" spans="1:9">
      <c r="A333" s="11"/>
      <c r="B333" s="14"/>
      <c r="C333" s="4" t="s">
        <v>178</v>
      </c>
    </row>
    <row r="334" spans="1:9">
      <c r="A334" s="11"/>
      <c r="B334" s="14"/>
      <c r="C334" s="4" t="s">
        <v>109</v>
      </c>
    </row>
    <row r="335" spans="1:9">
      <c r="A335" s="11"/>
      <c r="B335" s="14"/>
      <c r="C335" s="4" t="s">
        <v>179</v>
      </c>
    </row>
    <row r="336" spans="1:9">
      <c r="A336" s="11"/>
      <c r="B336" s="14"/>
      <c r="C336" s="4" t="s">
        <v>101</v>
      </c>
    </row>
    <row r="337" spans="1:9">
      <c r="A337" s="11"/>
      <c r="B337" s="14"/>
      <c r="C337" s="4" t="s">
        <v>102</v>
      </c>
    </row>
    <row r="338" spans="1:9" ht="25.5">
      <c r="A338" s="12">
        <v>42</v>
      </c>
      <c r="B338" s="15" t="s">
        <v>181</v>
      </c>
      <c r="C338" s="4" t="s">
        <v>180</v>
      </c>
      <c r="D338" s="6">
        <f>ROUND( 38,2 )</f>
        <v>38</v>
      </c>
      <c r="E338" s="4" t="s">
        <v>24</v>
      </c>
      <c r="F338" s="5" t="s">
        <v>11</v>
      </c>
      <c r="G338" s="7">
        <v>0</v>
      </c>
      <c r="H338" s="6">
        <f>ROUND( D$338*G338,0 )</f>
        <v>0</v>
      </c>
    </row>
    <row r="339" spans="1:9">
      <c r="A339" s="11"/>
      <c r="B339" s="14"/>
      <c r="F339" s="5" t="s">
        <v>12</v>
      </c>
      <c r="G339" s="7">
        <v>0</v>
      </c>
      <c r="I339" s="6">
        <f>ROUND( D$338*G339,0 )</f>
        <v>0</v>
      </c>
    </row>
    <row r="340" spans="1:9">
      <c r="A340" s="11"/>
      <c r="B340" s="14"/>
      <c r="F340" s="5" t="s">
        <v>13</v>
      </c>
      <c r="G340" s="7">
        <v>0</v>
      </c>
    </row>
    <row r="341" spans="1:9">
      <c r="A341" s="11"/>
      <c r="B341" s="14"/>
    </row>
    <row r="342" spans="1:9">
      <c r="A342" s="11"/>
      <c r="B342" s="14"/>
    </row>
    <row r="343" spans="1:9">
      <c r="A343" s="11"/>
      <c r="B343" s="14"/>
      <c r="C343" s="4" t="s">
        <v>178</v>
      </c>
    </row>
    <row r="344" spans="1:9">
      <c r="A344" s="11"/>
      <c r="B344" s="14"/>
      <c r="C344" s="4" t="s">
        <v>109</v>
      </c>
    </row>
    <row r="345" spans="1:9">
      <c r="A345" s="11"/>
      <c r="B345" s="14"/>
      <c r="C345" s="4" t="s">
        <v>179</v>
      </c>
    </row>
    <row r="346" spans="1:9">
      <c r="A346" s="11"/>
      <c r="B346" s="14"/>
      <c r="C346" s="4" t="s">
        <v>101</v>
      </c>
    </row>
    <row r="347" spans="1:9">
      <c r="A347" s="11"/>
      <c r="B347" s="14"/>
      <c r="C347" s="4" t="s">
        <v>102</v>
      </c>
    </row>
    <row r="348" spans="1:9" ht="25.5">
      <c r="A348" s="12">
        <v>43</v>
      </c>
      <c r="B348" s="15" t="s">
        <v>183</v>
      </c>
      <c r="C348" s="4" t="s">
        <v>182</v>
      </c>
      <c r="D348" s="6">
        <f>ROUND( 7,2 )</f>
        <v>7</v>
      </c>
      <c r="E348" s="4" t="s">
        <v>24</v>
      </c>
      <c r="F348" s="5" t="s">
        <v>11</v>
      </c>
      <c r="G348" s="7">
        <v>0</v>
      </c>
      <c r="H348" s="6">
        <f>ROUND( D$348*G348,0 )</f>
        <v>0</v>
      </c>
    </row>
    <row r="349" spans="1:9">
      <c r="A349" s="11"/>
      <c r="B349" s="14"/>
      <c r="F349" s="5" t="s">
        <v>12</v>
      </c>
      <c r="G349" s="7">
        <v>0</v>
      </c>
      <c r="I349" s="6">
        <f>ROUND( D$348*G349,0 )</f>
        <v>0</v>
      </c>
    </row>
    <row r="350" spans="1:9">
      <c r="A350" s="11"/>
      <c r="B350" s="14"/>
      <c r="F350" s="5" t="s">
        <v>13</v>
      </c>
      <c r="G350" s="7">
        <v>0</v>
      </c>
    </row>
    <row r="351" spans="1:9">
      <c r="A351" s="11"/>
      <c r="B351" s="14"/>
    </row>
    <row r="352" spans="1:9">
      <c r="A352" s="11"/>
      <c r="B352" s="14"/>
    </row>
    <row r="353" spans="1:9">
      <c r="A353" s="11"/>
      <c r="B353" s="14"/>
      <c r="C353" s="4" t="s">
        <v>184</v>
      </c>
    </row>
    <row r="354" spans="1:9">
      <c r="A354" s="11"/>
      <c r="B354" s="14"/>
      <c r="C354" s="4" t="s">
        <v>185</v>
      </c>
    </row>
    <row r="355" spans="1:9" ht="25.5">
      <c r="A355" s="12">
        <v>44</v>
      </c>
      <c r="B355" s="15" t="s">
        <v>186</v>
      </c>
      <c r="C355" s="4"/>
      <c r="D355" s="6">
        <f>ROUND( 1,2 )</f>
        <v>1</v>
      </c>
      <c r="E355" s="4" t="s">
        <v>98</v>
      </c>
      <c r="F355" s="5" t="s">
        <v>11</v>
      </c>
      <c r="G355" s="7">
        <v>0</v>
      </c>
      <c r="H355" s="6">
        <f>ROUND( D$355*G355,0 )</f>
        <v>0</v>
      </c>
    </row>
    <row r="356" spans="1:9">
      <c r="A356" s="11"/>
      <c r="B356" s="14"/>
      <c r="F356" s="5" t="s">
        <v>12</v>
      </c>
      <c r="G356" s="7">
        <v>0</v>
      </c>
      <c r="I356" s="6">
        <f>ROUND( D$355*G356,2 )</f>
        <v>0</v>
      </c>
    </row>
    <row r="357" spans="1:9">
      <c r="A357" s="11"/>
      <c r="B357" s="14"/>
      <c r="F357" s="5" t="s">
        <v>13</v>
      </c>
      <c r="G357" s="7">
        <v>0</v>
      </c>
    </row>
    <row r="358" spans="1:9">
      <c r="A358" s="11"/>
      <c r="B358" s="14"/>
    </row>
    <row r="359" spans="1:9">
      <c r="A359" s="11"/>
      <c r="B359" s="14"/>
    </row>
    <row r="360" spans="1:9">
      <c r="A360" s="11"/>
      <c r="B360" s="14"/>
      <c r="C360" s="4" t="s">
        <v>187</v>
      </c>
    </row>
    <row r="361" spans="1:9" ht="25.5">
      <c r="A361" s="12">
        <v>45</v>
      </c>
      <c r="B361" s="15" t="s">
        <v>189</v>
      </c>
      <c r="C361" s="4" t="s">
        <v>188</v>
      </c>
      <c r="D361" s="6">
        <f>ROUND( 1,2 )</f>
        <v>1</v>
      </c>
      <c r="E361" s="4" t="s">
        <v>98</v>
      </c>
      <c r="F361" s="5" t="s">
        <v>11</v>
      </c>
      <c r="G361" s="7">
        <v>0</v>
      </c>
      <c r="H361" s="6">
        <f>ROUND( D$361*G361,0 )</f>
        <v>0</v>
      </c>
    </row>
    <row r="362" spans="1:9">
      <c r="A362" s="11"/>
      <c r="B362" s="14"/>
      <c r="F362" s="5" t="s">
        <v>12</v>
      </c>
      <c r="G362" s="7">
        <v>0</v>
      </c>
      <c r="I362" s="6">
        <f>ROUND( D$361*G362,2 )</f>
        <v>0</v>
      </c>
    </row>
    <row r="363" spans="1:9">
      <c r="A363" s="11"/>
      <c r="B363" s="14"/>
      <c r="F363" s="5" t="s">
        <v>13</v>
      </c>
      <c r="G363" s="7">
        <v>0</v>
      </c>
    </row>
    <row r="364" spans="1:9">
      <c r="A364" s="11"/>
      <c r="B364" s="14"/>
    </row>
    <row r="365" spans="1:9">
      <c r="A365" s="11"/>
      <c r="B365" s="14"/>
    </row>
    <row r="366" spans="1:9">
      <c r="A366" s="11"/>
      <c r="B366" s="14"/>
      <c r="C366" s="4" t="s">
        <v>190</v>
      </c>
    </row>
    <row r="367" spans="1:9">
      <c r="A367" s="11"/>
      <c r="B367" s="14"/>
      <c r="C367" s="4" t="s">
        <v>191</v>
      </c>
    </row>
    <row r="368" spans="1:9">
      <c r="A368" s="11"/>
      <c r="B368" s="14"/>
      <c r="C368" s="4" t="s">
        <v>192</v>
      </c>
    </row>
    <row r="369" spans="1:9" ht="25.5">
      <c r="A369" s="12">
        <v>46</v>
      </c>
      <c r="B369" s="15" t="s">
        <v>194</v>
      </c>
      <c r="C369" s="4" t="s">
        <v>193</v>
      </c>
      <c r="D369" s="6">
        <f>ROUND( 1,2 )</f>
        <v>1</v>
      </c>
      <c r="E369" s="4" t="s">
        <v>24</v>
      </c>
      <c r="F369" s="5" t="s">
        <v>11</v>
      </c>
      <c r="G369" s="7">
        <v>0</v>
      </c>
      <c r="H369" s="6">
        <f>ROUND( D$369*G369,2 )</f>
        <v>0</v>
      </c>
    </row>
    <row r="370" spans="1:9">
      <c r="A370" s="11"/>
      <c r="B370" s="14"/>
      <c r="F370" s="5" t="s">
        <v>12</v>
      </c>
      <c r="G370" s="7">
        <v>0</v>
      </c>
      <c r="I370" s="6">
        <f>ROUND( D$369*G370,0 )</f>
        <v>0</v>
      </c>
    </row>
    <row r="371" spans="1:9">
      <c r="A371" s="11"/>
      <c r="B371" s="14"/>
      <c r="F371" s="5" t="s">
        <v>13</v>
      </c>
      <c r="G371" s="7">
        <v>0</v>
      </c>
    </row>
    <row r="372" spans="1:9">
      <c r="A372" s="11"/>
      <c r="B372" s="14"/>
    </row>
    <row r="373" spans="1:9">
      <c r="A373" s="11"/>
      <c r="B373" s="14"/>
    </row>
    <row r="374" spans="1:9">
      <c r="A374" s="11"/>
      <c r="B374" s="14"/>
      <c r="C374" s="4" t="s">
        <v>195</v>
      </c>
    </row>
    <row r="375" spans="1:9">
      <c r="A375" s="11"/>
      <c r="B375" s="14"/>
      <c r="C375" s="4" t="s">
        <v>191</v>
      </c>
    </row>
    <row r="376" spans="1:9">
      <c r="A376" s="11"/>
      <c r="B376" s="14"/>
      <c r="C376" s="4" t="s">
        <v>196</v>
      </c>
    </row>
    <row r="377" spans="1:9" ht="25.5">
      <c r="A377" s="12">
        <v>47</v>
      </c>
      <c r="B377" s="15" t="s">
        <v>198</v>
      </c>
      <c r="C377" s="4" t="s">
        <v>197</v>
      </c>
      <c r="D377" s="6">
        <f>ROUND( 1,2 )</f>
        <v>1</v>
      </c>
      <c r="E377" s="4" t="s">
        <v>24</v>
      </c>
      <c r="F377" s="5" t="s">
        <v>11</v>
      </c>
      <c r="G377" s="7">
        <v>0</v>
      </c>
      <c r="H377" s="6">
        <f>ROUND( D$377*G377,0 )</f>
        <v>0</v>
      </c>
    </row>
    <row r="378" spans="1:9">
      <c r="A378" s="11"/>
      <c r="B378" s="14"/>
      <c r="F378" s="5" t="s">
        <v>12</v>
      </c>
      <c r="G378" s="7">
        <v>0</v>
      </c>
      <c r="I378" s="6">
        <f>ROUND( D$377*G378,2 )</f>
        <v>0</v>
      </c>
    </row>
    <row r="379" spans="1:9">
      <c r="A379" s="11"/>
      <c r="B379" s="14"/>
      <c r="F379" s="5" t="s">
        <v>13</v>
      </c>
      <c r="G379" s="7">
        <v>0</v>
      </c>
    </row>
    <row r="380" spans="1:9">
      <c r="A380" s="11"/>
      <c r="B380" s="14"/>
    </row>
    <row r="381" spans="1:9">
      <c r="A381" s="11"/>
      <c r="B381" s="14"/>
    </row>
    <row r="382" spans="1:9">
      <c r="A382" s="11"/>
      <c r="B382" s="14"/>
      <c r="C382" s="4" t="s">
        <v>199</v>
      </c>
    </row>
    <row r="383" spans="1:9">
      <c r="A383" s="11"/>
      <c r="B383" s="14"/>
      <c r="C383" s="4" t="s">
        <v>200</v>
      </c>
    </row>
    <row r="384" spans="1:9">
      <c r="A384" s="11"/>
      <c r="B384" s="14"/>
      <c r="C384" s="4" t="s">
        <v>201</v>
      </c>
    </row>
    <row r="385" spans="1:9" ht="25.5">
      <c r="A385" s="12">
        <v>48</v>
      </c>
      <c r="B385" s="15" t="s">
        <v>203</v>
      </c>
      <c r="C385" s="4" t="s">
        <v>202</v>
      </c>
      <c r="D385" s="6">
        <f>ROUND( 4,2 )</f>
        <v>4</v>
      </c>
      <c r="E385" s="4" t="s">
        <v>24</v>
      </c>
      <c r="F385" s="5" t="s">
        <v>11</v>
      </c>
      <c r="G385" s="7">
        <v>0</v>
      </c>
      <c r="H385" s="6">
        <f>ROUND( D$385*G385,0 )</f>
        <v>0</v>
      </c>
    </row>
    <row r="386" spans="1:9">
      <c r="A386" s="11"/>
      <c r="B386" s="14"/>
      <c r="F386" s="5" t="s">
        <v>12</v>
      </c>
      <c r="G386" s="7">
        <v>0</v>
      </c>
      <c r="I386" s="6">
        <f>ROUND( D$385*G386,0 )</f>
        <v>0</v>
      </c>
    </row>
    <row r="387" spans="1:9">
      <c r="A387" s="11"/>
      <c r="B387" s="14"/>
      <c r="F387" s="5" t="s">
        <v>13</v>
      </c>
      <c r="G387" s="7">
        <v>0</v>
      </c>
    </row>
    <row r="388" spans="1:9">
      <c r="A388" s="11"/>
      <c r="B388" s="14"/>
    </row>
    <row r="389" spans="1:9">
      <c r="A389" s="11"/>
      <c r="B389" s="14"/>
    </row>
    <row r="390" spans="1:9">
      <c r="A390" s="11"/>
      <c r="B390" s="14"/>
      <c r="C390" s="4" t="s">
        <v>204</v>
      </c>
    </row>
    <row r="391" spans="1:9">
      <c r="A391" s="11"/>
      <c r="B391" s="14"/>
      <c r="C391" s="4" t="s">
        <v>205</v>
      </c>
    </row>
    <row r="392" spans="1:9">
      <c r="A392" s="11"/>
      <c r="B392" s="14"/>
      <c r="C392" s="4" t="s">
        <v>201</v>
      </c>
    </row>
    <row r="393" spans="1:9" ht="25.5">
      <c r="A393" s="12">
        <v>49</v>
      </c>
      <c r="B393" s="15" t="s">
        <v>207</v>
      </c>
      <c r="C393" s="4" t="s">
        <v>206</v>
      </c>
      <c r="D393" s="6">
        <f>ROUND( 2,2 )</f>
        <v>2</v>
      </c>
      <c r="E393" s="4" t="s">
        <v>24</v>
      </c>
      <c r="F393" s="5" t="s">
        <v>11</v>
      </c>
      <c r="G393" s="7">
        <v>0</v>
      </c>
      <c r="H393" s="6">
        <f>ROUND( D$393*G393,0 )</f>
        <v>0</v>
      </c>
    </row>
    <row r="394" spans="1:9">
      <c r="A394" s="11"/>
      <c r="B394" s="14"/>
      <c r="F394" s="5" t="s">
        <v>12</v>
      </c>
      <c r="G394" s="7">
        <v>0</v>
      </c>
      <c r="I394" s="6">
        <f>ROUND( D$393*G394,2 )</f>
        <v>0</v>
      </c>
    </row>
    <row r="395" spans="1:9">
      <c r="A395" s="11"/>
      <c r="B395" s="14"/>
      <c r="F395" s="5" t="s">
        <v>13</v>
      </c>
      <c r="G395" s="7">
        <v>0</v>
      </c>
    </row>
    <row r="396" spans="1:9">
      <c r="A396" s="11"/>
      <c r="B396" s="14"/>
    </row>
    <row r="397" spans="1:9">
      <c r="A397" s="11"/>
      <c r="B397" s="14"/>
    </row>
    <row r="398" spans="1:9">
      <c r="A398" s="11"/>
      <c r="B398" s="14"/>
      <c r="C398" s="4" t="s">
        <v>199</v>
      </c>
    </row>
    <row r="399" spans="1:9">
      <c r="A399" s="11"/>
      <c r="B399" s="14"/>
      <c r="C399" s="4" t="s">
        <v>208</v>
      </c>
    </row>
    <row r="400" spans="1:9">
      <c r="A400" s="11"/>
      <c r="B400" s="14"/>
      <c r="C400" s="4" t="s">
        <v>209</v>
      </c>
    </row>
    <row r="401" spans="1:9" ht="25.5">
      <c r="A401" s="12">
        <v>50</v>
      </c>
      <c r="B401" s="15" t="s">
        <v>211</v>
      </c>
      <c r="C401" s="4" t="s">
        <v>210</v>
      </c>
      <c r="D401" s="6">
        <f>ROUND( 6,2 )</f>
        <v>6</v>
      </c>
      <c r="E401" s="4" t="s">
        <v>24</v>
      </c>
      <c r="F401" s="5" t="s">
        <v>11</v>
      </c>
      <c r="G401" s="7">
        <v>0</v>
      </c>
      <c r="H401" s="6">
        <f>ROUND( D$401*G401,0 )</f>
        <v>0</v>
      </c>
    </row>
    <row r="402" spans="1:9">
      <c r="A402" s="11"/>
      <c r="B402" s="14"/>
      <c r="F402" s="5" t="s">
        <v>12</v>
      </c>
      <c r="G402" s="7">
        <v>0</v>
      </c>
      <c r="I402" s="6">
        <f>ROUND( D$401*G402,2 )</f>
        <v>0</v>
      </c>
    </row>
    <row r="403" spans="1:9">
      <c r="A403" s="11"/>
      <c r="B403" s="14"/>
      <c r="F403" s="5" t="s">
        <v>13</v>
      </c>
      <c r="G403" s="7">
        <v>0</v>
      </c>
    </row>
    <row r="404" spans="1:9">
      <c r="A404" s="11"/>
      <c r="B404" s="14"/>
    </row>
    <row r="405" spans="1:9">
      <c r="A405" s="11"/>
      <c r="B405" s="14"/>
    </row>
    <row r="406" spans="1:9">
      <c r="A406" s="11"/>
      <c r="B406" s="14"/>
      <c r="C406" s="4" t="s">
        <v>212</v>
      </c>
    </row>
    <row r="407" spans="1:9">
      <c r="A407" s="11"/>
      <c r="B407" s="14"/>
      <c r="C407" s="4" t="s">
        <v>205</v>
      </c>
    </row>
    <row r="408" spans="1:9">
      <c r="A408" s="11"/>
      <c r="B408" s="14"/>
      <c r="C408" s="4" t="s">
        <v>213</v>
      </c>
    </row>
    <row r="409" spans="1:9" ht="25.5">
      <c r="A409" s="12">
        <v>51</v>
      </c>
      <c r="B409" s="15" t="s">
        <v>215</v>
      </c>
      <c r="C409" s="4" t="s">
        <v>214</v>
      </c>
      <c r="D409" s="6">
        <f>ROUND( 15,2 )</f>
        <v>15</v>
      </c>
      <c r="E409" s="4" t="s">
        <v>24</v>
      </c>
      <c r="F409" s="5" t="s">
        <v>11</v>
      </c>
      <c r="G409" s="7">
        <v>0</v>
      </c>
      <c r="H409" s="6">
        <f>ROUND( D$409*G409,0 )</f>
        <v>0</v>
      </c>
    </row>
    <row r="410" spans="1:9">
      <c r="A410" s="11"/>
      <c r="B410" s="14"/>
      <c r="F410" s="5" t="s">
        <v>12</v>
      </c>
      <c r="G410" s="7">
        <v>0</v>
      </c>
      <c r="I410" s="6">
        <f>ROUND( D$409*G410,0 )</f>
        <v>0</v>
      </c>
    </row>
    <row r="411" spans="1:9">
      <c r="A411" s="11"/>
      <c r="B411" s="14"/>
      <c r="F411" s="5" t="s">
        <v>13</v>
      </c>
      <c r="G411" s="7">
        <v>0</v>
      </c>
    </row>
    <row r="412" spans="1:9">
      <c r="A412" s="11"/>
      <c r="B412" s="14"/>
    </row>
    <row r="413" spans="1:9">
      <c r="A413" s="11"/>
      <c r="B413" s="14"/>
    </row>
    <row r="414" spans="1:9">
      <c r="A414" s="11"/>
      <c r="B414" s="14"/>
      <c r="C414" s="4" t="s">
        <v>216</v>
      </c>
    </row>
    <row r="415" spans="1:9">
      <c r="A415" s="11"/>
      <c r="B415" s="14"/>
      <c r="C415" s="4" t="s">
        <v>217</v>
      </c>
    </row>
    <row r="416" spans="1:9" ht="25.5">
      <c r="A416" s="12">
        <v>52</v>
      </c>
      <c r="B416" s="15" t="s">
        <v>219</v>
      </c>
      <c r="C416" s="4" t="s">
        <v>218</v>
      </c>
      <c r="D416" s="6">
        <f>ROUND( 1,2 )</f>
        <v>1</v>
      </c>
      <c r="E416" s="4" t="s">
        <v>117</v>
      </c>
      <c r="F416" s="5" t="s">
        <v>11</v>
      </c>
      <c r="G416" s="7">
        <v>0</v>
      </c>
      <c r="H416" s="6">
        <f>ROUND( D$416*G416,0 )</f>
        <v>0</v>
      </c>
    </row>
    <row r="417" spans="1:9">
      <c r="A417" s="11"/>
      <c r="B417" s="14"/>
      <c r="F417" s="5" t="s">
        <v>12</v>
      </c>
      <c r="G417" s="7">
        <v>0</v>
      </c>
      <c r="I417" s="6">
        <f>ROUND( D$416*G417,0 )</f>
        <v>0</v>
      </c>
    </row>
    <row r="418" spans="1:9">
      <c r="A418" s="11"/>
      <c r="B418" s="14"/>
      <c r="F418" s="5" t="s">
        <v>13</v>
      </c>
      <c r="G418" s="7">
        <v>0</v>
      </c>
    </row>
    <row r="419" spans="1:9">
      <c r="A419" s="11"/>
      <c r="B419" s="14"/>
    </row>
    <row r="420" spans="1:9">
      <c r="A420" s="11"/>
      <c r="B420" s="14"/>
    </row>
    <row r="421" spans="1:9">
      <c r="A421" s="11"/>
      <c r="B421" s="14"/>
      <c r="C421" s="4" t="s">
        <v>164</v>
      </c>
    </row>
    <row r="422" spans="1:9">
      <c r="A422" s="11"/>
      <c r="B422" s="14"/>
      <c r="C422" s="4" t="s">
        <v>220</v>
      </c>
    </row>
    <row r="423" spans="1:9" ht="25.5">
      <c r="A423" s="12">
        <v>53</v>
      </c>
      <c r="B423" s="15" t="s">
        <v>222</v>
      </c>
      <c r="C423" s="4" t="s">
        <v>221</v>
      </c>
      <c r="D423" s="6">
        <f>ROUND( 1,2 )</f>
        <v>1</v>
      </c>
      <c r="E423" s="4" t="s">
        <v>24</v>
      </c>
      <c r="F423" s="5" t="s">
        <v>11</v>
      </c>
      <c r="G423" s="7">
        <v>0</v>
      </c>
      <c r="H423" s="6">
        <f>ROUND( D$423*G423,0 )</f>
        <v>0</v>
      </c>
    </row>
    <row r="424" spans="1:9">
      <c r="A424" s="11"/>
      <c r="B424" s="14"/>
      <c r="F424" s="5" t="s">
        <v>12</v>
      </c>
      <c r="G424" s="7">
        <v>0</v>
      </c>
      <c r="I424" s="6">
        <f>ROUND( D$423*G424,2 )</f>
        <v>0</v>
      </c>
    </row>
    <row r="425" spans="1:9">
      <c r="A425" s="11"/>
      <c r="B425" s="14"/>
      <c r="F425" s="5" t="s">
        <v>13</v>
      </c>
      <c r="G425" s="7">
        <v>0</v>
      </c>
    </row>
    <row r="426" spans="1:9">
      <c r="A426" s="11"/>
      <c r="B426" s="14"/>
    </row>
    <row r="427" spans="1:9">
      <c r="A427" s="11"/>
      <c r="B427" s="14"/>
    </row>
    <row r="428" spans="1:9">
      <c r="A428" s="11"/>
      <c r="B428" s="14"/>
      <c r="C428" s="4" t="s">
        <v>223</v>
      </c>
    </row>
    <row r="429" spans="1:9">
      <c r="A429" s="11"/>
      <c r="B429" s="14"/>
      <c r="C429" s="4" t="s">
        <v>224</v>
      </c>
    </row>
    <row r="430" spans="1:9">
      <c r="A430" s="11"/>
      <c r="B430" s="14"/>
      <c r="C430" s="4" t="s">
        <v>225</v>
      </c>
    </row>
    <row r="431" spans="1:9" ht="25.5">
      <c r="A431" s="12">
        <v>54</v>
      </c>
      <c r="B431" s="15" t="s">
        <v>226</v>
      </c>
      <c r="C431" s="4"/>
      <c r="D431" s="6">
        <f>ROUND( 1,2 )</f>
        <v>1</v>
      </c>
      <c r="E431" s="4" t="s">
        <v>98</v>
      </c>
      <c r="F431" s="5" t="s">
        <v>11</v>
      </c>
      <c r="G431" s="7">
        <v>0</v>
      </c>
      <c r="H431" s="6">
        <f>ROUND( D$431*G431,2 )</f>
        <v>0</v>
      </c>
    </row>
    <row r="432" spans="1:9">
      <c r="A432" s="11"/>
      <c r="B432" s="14"/>
      <c r="F432" s="5" t="s">
        <v>12</v>
      </c>
      <c r="G432" s="7">
        <v>0</v>
      </c>
      <c r="I432" s="6">
        <f>ROUND( D$431*G432,2 )</f>
        <v>0</v>
      </c>
    </row>
    <row r="433" spans="1:9">
      <c r="A433" s="11"/>
      <c r="B433" s="14"/>
      <c r="F433" s="5" t="s">
        <v>13</v>
      </c>
      <c r="G433" s="7">
        <v>0</v>
      </c>
    </row>
    <row r="434" spans="1:9">
      <c r="A434" s="11"/>
      <c r="B434" s="14"/>
    </row>
    <row r="435" spans="1:9" ht="15.75" thickBot="1">
      <c r="A435" s="11"/>
      <c r="B435" s="14"/>
    </row>
    <row r="436" spans="1:9" ht="15.75" thickBot="1">
      <c r="H436" s="9">
        <f>ROUND( SUM(H6:H435),0 )</f>
        <v>0</v>
      </c>
      <c r="I436" s="9">
        <f>ROUND( SUM(I6:I435),0 )</f>
        <v>0</v>
      </c>
    </row>
    <row r="437" spans="1:9" ht="15.75" thickTop="1">
      <c r="H437" s="10">
        <f>ROUND( SUM(H436),0 )</f>
        <v>0</v>
      </c>
      <c r="I437" s="10">
        <f>ROUND( SUM(I436),0 )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KVS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TakacsL</dc:creator>
  <cp:lastModifiedBy>TakacsL</cp:lastModifiedBy>
  <dcterms:created xsi:type="dcterms:W3CDTF">2017-12-09T10:07:45Z</dcterms:created>
  <dcterms:modified xsi:type="dcterms:W3CDTF">2017-12-09T10:16:30Z</dcterms:modified>
</cp:coreProperties>
</file>